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17160" windowHeight="4680"/>
  </bookViews>
  <sheets>
    <sheet name="فصل اول" sheetId="1" r:id="rId1"/>
    <sheet name="فصل دوم" sheetId="2" r:id="rId2"/>
    <sheet name="فصل سوم " sheetId="3" r:id="rId3"/>
    <sheet name="فصل چهارم " sheetId="4" r:id="rId4"/>
    <sheet name="فصل پنجم" sheetId="5" r:id="rId5"/>
    <sheet name="فصل ششم" sheetId="6" r:id="rId6"/>
    <sheet name="فصل هفتم " sheetId="7" r:id="rId7"/>
    <sheet name="فصل هشتم " sheetId="8" r:id="rId8"/>
    <sheet name="فصل نهم" sheetId="9" r:id="rId9"/>
    <sheet name="فصل دهم " sheetId="10" r:id="rId10"/>
    <sheet name="فصل یازدهم" sheetId="11" r:id="rId11"/>
    <sheet name="فصل دوازدهم" sheetId="12" r:id="rId12"/>
    <sheet name="فصل سیزدهم" sheetId="13" r:id="rId13"/>
    <sheet name="فصل چهاردهم" sheetId="14" r:id="rId14"/>
    <sheet name="فصل پانزدهم" sheetId="15" r:id="rId15"/>
    <sheet name="فصل شانزدهم" sheetId="16" r:id="rId16"/>
    <sheet name="فصل هفدهم" sheetId="17" r:id="rId17"/>
    <sheet name="فصل هجدهم" sheetId="18" r:id="rId18"/>
    <sheet name="فصل نوزدهم" sheetId="19" r:id="rId19"/>
    <sheet name="فصل بیستم" sheetId="20" r:id="rId20"/>
    <sheet name="فصل بیست و یکم" sheetId="21" r:id="rId21"/>
    <sheet name="فصل بیست و دوم" sheetId="22" r:id="rId22"/>
    <sheet name="فصل بیست و سوم" sheetId="23" r:id="rId23"/>
    <sheet name="فصل بیست و چهارم " sheetId="24" r:id="rId24"/>
    <sheet name="فصل بیست و پنجم" sheetId="25" r:id="rId25"/>
    <sheet name="فصل بیست و ششم" sheetId="26" r:id="rId26"/>
    <sheet name="فصل بیست و هفتم " sheetId="27" r:id="rId27"/>
    <sheet name="فصل بیست و هشتم " sheetId="28" r:id="rId28"/>
    <sheet name="خلاصه برآورد" sheetId="30" r:id="rId29"/>
  </sheets>
  <definedNames>
    <definedName name="_xlnm.Print_Area" localSheetId="28">'خلاصه برآورد'!$A$1:$F$16</definedName>
    <definedName name="_xlnm.Print_Area" localSheetId="0">'فصل اول'!$A$1:$F$3</definedName>
    <definedName name="_xlnm.Print_Area" localSheetId="24">'فصل بیست و پنجم'!$A$1:$F$7</definedName>
    <definedName name="_xlnm.Print_Area" localSheetId="23">'فصل بیست و چهارم '!$A$1:$F$5</definedName>
    <definedName name="_xlnm.Print_Area" localSheetId="27">'فصل بیست و هشتم '!$A$1:$F$8</definedName>
    <definedName name="_xlnm.Print_Area" localSheetId="20">'فصل بیست و یکم'!$A$1:$F$3</definedName>
    <definedName name="_xlnm.Print_Area" localSheetId="19">'فصل بیستم'!$A$1:$F$5</definedName>
    <definedName name="_xlnm.Print_Area" localSheetId="4">'فصل پنجم'!$A$1:$F$3</definedName>
    <definedName name="_xlnm.Print_Area" localSheetId="3">'فصل چهارم '!$A$1:$F$5</definedName>
    <definedName name="_xlnm.Print_Area" localSheetId="9">'فصل دهم '!$A$1:$F$3</definedName>
    <definedName name="_xlnm.Print_Area" localSheetId="11">'فصل دوازدهم'!$A$1:$F$4</definedName>
    <definedName name="_xlnm.Print_Area" localSheetId="1">'فصل دوم'!$A$1:$F$3</definedName>
    <definedName name="_xlnm.Print_Area" localSheetId="2">'فصل سوم '!$A$1:$F$3</definedName>
    <definedName name="_xlnm.Print_Area" localSheetId="15">'فصل شانزدهم'!$A$1:$F$4</definedName>
    <definedName name="_xlnm.Print_Area" localSheetId="5">'فصل ششم'!$A$1:$F$7</definedName>
    <definedName name="_xlnm.Print_Area" localSheetId="18">'فصل نوزدهم'!$A$1:$F$9</definedName>
    <definedName name="_xlnm.Print_Area" localSheetId="17">'فصل هجدهم'!$A$1:$F$11</definedName>
    <definedName name="_xlnm.Print_Area" localSheetId="7">'فصل هشتم '!$A$1:$F$5</definedName>
    <definedName name="_xlnm.Print_Area" localSheetId="6">'فصل هفتم '!$A$1:$F$8</definedName>
    <definedName name="_xlnm.Print_Area" localSheetId="16">'فصل هفدهم'!$A$1:$F$3</definedName>
  </definedNames>
  <calcPr calcId="125725"/>
</workbook>
</file>

<file path=xl/calcChain.xml><?xml version="1.0" encoding="utf-8"?>
<calcChain xmlns="http://schemas.openxmlformats.org/spreadsheetml/2006/main">
  <c r="A16" i="30"/>
  <c r="A15"/>
  <c r="A8" i="28"/>
  <c r="A7" i="25"/>
  <c r="A5" i="24"/>
  <c r="A25" i="23"/>
  <c r="A6" i="22"/>
  <c r="A3" i="21"/>
  <c r="A5" i="20"/>
  <c r="A9" i="19"/>
  <c r="A11" i="18"/>
  <c r="A3" i="17"/>
  <c r="A4" i="16"/>
  <c r="A5" i="13"/>
  <c r="A4" i="12"/>
  <c r="A3" i="10"/>
  <c r="A5" i="8"/>
  <c r="A8" i="7"/>
  <c r="A7" i="6"/>
  <c r="A3" i="5"/>
  <c r="A5" i="4"/>
  <c r="A3" i="3"/>
  <c r="A3" i="1"/>
  <c r="A3" i="2"/>
  <c r="A2" i="1"/>
  <c r="A2" i="2"/>
  <c r="A2" i="3"/>
  <c r="A3" i="4"/>
  <c r="A4"/>
  <c r="A2"/>
  <c r="A2" i="5"/>
  <c r="A3" i="6"/>
  <c r="A4"/>
  <c r="A5"/>
  <c r="A6"/>
  <c r="A2"/>
  <c r="A3" i="7"/>
  <c r="A4"/>
  <c r="A5"/>
  <c r="A6"/>
  <c r="A7"/>
  <c r="A2"/>
  <c r="A3" i="8"/>
  <c r="A4"/>
  <c r="A2"/>
  <c r="A2" i="10"/>
  <c r="A3" i="12"/>
  <c r="A2"/>
  <c r="A3" i="13"/>
  <c r="A4"/>
  <c r="A2"/>
  <c r="A3" i="16"/>
  <c r="A2"/>
  <c r="A2" i="17"/>
  <c r="A3" i="18"/>
  <c r="A4"/>
  <c r="A5"/>
  <c r="A6"/>
  <c r="A7"/>
  <c r="A8"/>
  <c r="A9"/>
  <c r="A10"/>
  <c r="A2"/>
  <c r="A3" i="19"/>
  <c r="A4"/>
  <c r="A5"/>
  <c r="A6"/>
  <c r="A7"/>
  <c r="A8"/>
  <c r="A2"/>
  <c r="A3" i="20"/>
  <c r="A4"/>
  <c r="A2"/>
  <c r="A2" i="21"/>
  <c r="A3" i="22"/>
  <c r="A4"/>
  <c r="A5"/>
  <c r="A2"/>
  <c r="A23" i="23"/>
  <c r="A24"/>
  <c r="A22"/>
  <c r="A3" i="24"/>
  <c r="A4"/>
  <c r="A2"/>
  <c r="A3" i="25"/>
  <c r="A4"/>
  <c r="A5"/>
  <c r="A6"/>
  <c r="A2"/>
  <c r="A3" i="28"/>
  <c r="A4"/>
  <c r="A5"/>
  <c r="A6"/>
  <c r="A7"/>
  <c r="A2"/>
</calcChain>
</file>

<file path=xl/sharedStrings.xml><?xml version="1.0" encoding="utf-8"?>
<sst xmlns="http://schemas.openxmlformats.org/spreadsheetml/2006/main" count="382" uniqueCount="131">
  <si>
    <t>بهای کل (ریال)</t>
  </si>
  <si>
    <t>بهای واحد(ریال)</t>
  </si>
  <si>
    <t>واحدِ کار</t>
  </si>
  <si>
    <t>مقدارِ کار</t>
  </si>
  <si>
    <t xml:space="preserve">شرح عملیات </t>
  </si>
  <si>
    <t>کد فهرست بها</t>
  </si>
  <si>
    <t>بوته كني در زمين‌هاي پوشيده شده از بوته و خارج كردن ريشه‌هاي آن از محل عمليات.</t>
  </si>
  <si>
    <t>مترمربع</t>
  </si>
  <si>
    <t>حفرميله چاه به قطرتا 1/2 متر و كوره و مخزن با مقاطع مورد نياز در زمين‌هاي نرم و سخت، تا عمق 20 متر از دهانه چاه و حمل خاك‌هاي حاصله تا فاصله 10 متري دهانه چاه.</t>
  </si>
  <si>
    <t>020301</t>
  </si>
  <si>
    <t>مترمکعب</t>
  </si>
  <si>
    <t>پي‌كني، كانال‌كني با وسيله مكانيكي در زمين‌هاي نرم، تا عمق 2 متر و ريختن خاك كنده شده در كنارمحل‌هاي مربوط.</t>
  </si>
  <si>
    <t>030501</t>
  </si>
  <si>
    <t>سنگ چيني دركف ساختمان (بلوكاژ) با سنگ لاشه.</t>
  </si>
  <si>
    <t>040102</t>
  </si>
  <si>
    <t>بنايي با سنگ لاشه و ملات ماسه سيمان 1:6 در پي.</t>
  </si>
  <si>
    <t>040203</t>
  </si>
  <si>
    <t>تهیه،حمل و ریختن شن طبیعی در داخل کانالها،اطراف پی ها و لوله ها،کف ساختمانها،معابر،محوطه ،یا هرمحل دیگری که لازم باشد،بانضمام پخش و تسطیح آنها</t>
  </si>
  <si>
    <t>040504</t>
  </si>
  <si>
    <t>تهيه وسايل و قالب‌بندي با استفاده از تخته نراد خارجي، درپي‌ها و شناژهاي مربوط به آن.</t>
  </si>
  <si>
    <t>050101</t>
  </si>
  <si>
    <t>تهيه وسايل و قالب‌بندي با استفاده از قالب فلزي در ستون‌ها و شناژهاي قايم با مقطع چهار ضلعي كه ارتفاع بيش از 5/5 متر و حداكثر 7/5 متر باشد.</t>
  </si>
  <si>
    <t>تهيه وسايل و قالب‌بندي با استفاده از قالب فلزي در ستون‌ها و شناژهاي قايم با مقطع چهار ضلعي كه ارتفاع بيش از 7/5 متر و حداكثر 10 متر باشد.</t>
  </si>
  <si>
    <t>تهيه وسايل و قالب‌بندي با استفاده از قالب فلزي در تيرهاي بتني تا ارتفاع حداكثر 3/5 متر.</t>
  </si>
  <si>
    <t>060501</t>
  </si>
  <si>
    <t>تهيه وسايل و قالب‌بندي با استفاده از قالب فلزي در تيرهاي بتني كه ارتفاع بيش از 5/5 متر و حداكثر 7/5 متر باشد.</t>
  </si>
  <si>
    <t>تهيه وسايل و قالب‌بندي با استفاده از قالب فلزي در تيرهاي بتني كه ارتفاع بيش از 7/5 متر و حداكثر 10 متر باشد.</t>
  </si>
  <si>
    <t>060504</t>
  </si>
  <si>
    <t>تهيه، بريدن، خم كردن و كار گذاشتن ميل گرد ساده به قطر تا 10 ميلي‌متر، براي بتن مسلح با سيم پيچي لازم.</t>
  </si>
  <si>
    <t>تهيه، بريدن، خم كردن و كار گذاشتن ميل گرد آجدار از نوع AII به قطر تا 10 ميلي‌متر، براي بتن مسلح با سيم پيچي لازم .</t>
  </si>
  <si>
    <t>070201</t>
  </si>
  <si>
    <t>تهيه، بريدن، خم كردن و كار گذاشتن ميل گرد آجدار از نوع AII به قطر 12 تا 18 ميلي‌متر، براي بتن مسلح با سيم پيچي لازم.</t>
  </si>
  <si>
    <t>070202</t>
  </si>
  <si>
    <t>تهيه، بريدن، خم كردن و كار گذاشتن ميل گردآجدار از نوع AIII به قطر تا10 ميلي‌متر، براي بتن مسلح با سيم پيچي لازم .</t>
  </si>
  <si>
    <t>070204</t>
  </si>
  <si>
    <t>تهيه، بريدن، خم كردن و كار گذاشتن ميل گردآجدار از نوع AIII به قطر 12 تا 18 ميلي‌متر، براي بتن مسلح با سيم پيچي لازم .</t>
  </si>
  <si>
    <t>تهيه، بريدن، خم كردن و كار گذاشتن ميل گردآجدار از نوع AIII به قطر20 و بيش از20 ميلي‌متر، براي بتن مسلح با سيم پيچي لازم .</t>
  </si>
  <si>
    <t>070206</t>
  </si>
  <si>
    <t>کیلوگرم</t>
  </si>
  <si>
    <t>تهيه و اجراي بتن با شن و ماسه شسته طبيعي يا شكسته، با 150 كيلو گرم سيمان در متر مكعب بتن.</t>
  </si>
  <si>
    <t>080102</t>
  </si>
  <si>
    <t>تهيه و اجراي بتن با شن و ماسه شسته طبيعي يا شکسته با مقاومت فشاري مشخصه 30 مگاپاسكال.</t>
  </si>
  <si>
    <t>تهيه و اجراي بتن سبك با پوكه معدني و 150 كيلوگرم سيمان در متر مكعب بتن.</t>
  </si>
  <si>
    <t>080201</t>
  </si>
  <si>
    <t>اجراي سقف بتني به ضخامت 40 سانتي‌متر با تيرچه و بلوك توخالي بتني، شامل تهيه تمام مصالح به استثناي ميل‌گرد، و همچنين تهيه تجهيزات مورد لزوم به طور كامل.</t>
  </si>
  <si>
    <t>بنايي با بلوك سيماني توخالي كف پر به ضخامت حدود20 سانتي‌متر و ملات ماسه سيمان 1:5.</t>
  </si>
  <si>
    <t>بنايي با بلوك سيماني توخالي كف پر به ضخامت حدود 10 سانتي‌متر و ملات ماسه سيمان 1:5.</t>
  </si>
  <si>
    <t>عايق كاري رطوبتي، با دو قشر اندود قير و يک لايه گوني براي سطوح حمام‌ها، توالت‌ها و روي پي‌ها.</t>
  </si>
  <si>
    <t>عايق كاري رطوبتي، با چهار قشر اندود قير و سه لايه گوني براي سطوح حمام‌ها، توالت‌ها و روي پي‌ها.</t>
  </si>
  <si>
    <t>عايق كاري رطوبتي با چهار قشر اندود قير و سه لايه گوني براي ساير سطوح.</t>
  </si>
  <si>
    <t>تهيه، ساخت و نصب در و پنجره آهني از نبشي، سپري، ناوداني، ميل گرد ورق و مانند آن، با جاسازي و دستمزد نصب يراق آلات همراه با جوشكاري و ساييدن لازم.</t>
  </si>
  <si>
    <t>تهيه، ساخت و نصب چهارچوب، در و پنجره آهني از پروفيل‌هاي تو خالي، با جاسازي و دستمزد نصب يراق آلات همراه با جوشكاري وساييدن لازم.</t>
  </si>
  <si>
    <t>تهيه، ساخت و نصب در و پنجره آلومينيومي يک جداره از پروفيل کرونت كه در آن از ميل گرد فولادي استفاده نشده باشد.</t>
  </si>
  <si>
    <t>شمشه گيري سطوح قايم و سقف‌ها، با ملات گچ و خاك.</t>
  </si>
  <si>
    <t>اندود گچ و خاك به ضخامت تا 2/5 سانتي‌متر، روي سطوح قايم.</t>
  </si>
  <si>
    <t>اندود گچ و خاك به ضخامت تا 2/5 سانتي‌متر، براي زير سقف‌ها.</t>
  </si>
  <si>
    <t>سفيد كاري روي سطوح قائم و پرداخت آن با گچ كشته.</t>
  </si>
  <si>
    <t>سفيد كاري زير سقف‌ها و پرداخت آن با گچ كشته.</t>
  </si>
  <si>
    <t>شمشه گيري سطوح قايم و سقف‌ها، با ملات ماسه سيمان1:4.</t>
  </si>
  <si>
    <t>اندود سيماني به ضخامت حدود 3 سانتي‌متر، روي سطوح قايم، با ملات ماسه سيمان 1:4.</t>
  </si>
  <si>
    <t>اندود سيماني به ضخامت حدود 4 سانتي‌متر، روي سطوح قايم، با ملات ماسه سيمان 1:4.</t>
  </si>
  <si>
    <t>اضافه بها براي اندودهاي با ملات ماسه سيمان يا با تارد، در صورتي كه سطح روي آن ليسه‌اي و پرداخت شود.</t>
  </si>
  <si>
    <t>تهيه و ساخت كلاف در چوبي به ابعاد 6×8/3 سانتي‌متر يا مقطع معادل آن، با چوب داخلي، همراه با دو قيد چوبي به ابعاد 6×8/3 سانتي‌متر يا مقطع معادل آن، به طول 20 سانتي‌متر براي نصب قفل.</t>
  </si>
  <si>
    <t>تهيه و نصب پوشش دو روي در، از فيبر به ضخامت حدود 3 ميلي‌متر، با پرس كردن.</t>
  </si>
  <si>
    <t>نصب در چوبي و يراق كوبي آن (بدون بهاي يراق‌آلات).</t>
  </si>
  <si>
    <t>دستمزد قابلمه‌اي كردن در، به ازاي متر طول قابلمه.</t>
  </si>
  <si>
    <t>تهيه، ساخت و نصب چهارچوب كمد و گنجه از چوب نرادخارجي، به ابعاد اسمي 7×5 سانتي‌متر يا مقطع معادل آن‌ها، با تمام مشتي‌هاي پيش بيني شده.</t>
  </si>
  <si>
    <t>تهيه و ساخت در كمد و گنجه از ام. دي. اف (MDF) رنگي به ضخامت 16 ميلي‌متر و نصب نوار PVC  در محيط آن.</t>
  </si>
  <si>
    <t>تهيه مصالح و طبقه بندي و تقسيمات داخلي كمدها و گنجه‌ها با ام. دي. اف (MDF) رنگي به ضخامت 16 ميلي‌متر با تکيه‌گاه‌هاي لازم برحسب سطوح طبقات و تقسيمات داخلي و نيز نصب نوار پي. وي. سي.</t>
  </si>
  <si>
    <t>مترطول</t>
  </si>
  <si>
    <t>لنگه</t>
  </si>
  <si>
    <t>كاشي كاري با كاشي لعابي با سطح بيش از 4 تا 4/5 دسيمتر مربع.</t>
  </si>
  <si>
    <t>نصب سراميك لعابدار با سطح بيش از 5 تا 6 دسيمتر مربع.</t>
  </si>
  <si>
    <t>نصب سراميك لعابدار با سطح بيش از 16 تا 22 دسيمتر مربع.</t>
  </si>
  <si>
    <t>فرش كف با موزاييك فرنگي با خرده سنگ‌هاي تا نمره 4 به ابعاد 40×40 سانتي‌متر.</t>
  </si>
  <si>
    <t>تهيه و نصب سنگ پلاك چيني سفيد قروه در سطوح افقي به ضخامت 1/5 تا 2 سانتي‌متر.</t>
  </si>
  <si>
    <t>اضافه بها نسبت به رديف‌هاي تهيه و نصب سنگ پلاك در سطوح افقي، در صورتي كه سنگ‌هاي پلاك در سطوح قايم نصب شوند.</t>
  </si>
  <si>
    <t>اضافه بها براي تيشه‌اي كردن يا كلنگي كردن سنگ‌هاي پلاك.</t>
  </si>
  <si>
    <t>تهيه و نصب قرنيز به ارتفاع 10 سانتي‌متر و به ضخامت 1 سانتي‌متر از سنگ گرانيت کرم نهبندان</t>
  </si>
  <si>
    <t>تهيه، ساخت و نصب پنجره با پروفيل U.P.V.C، تا مساحت 75/. متر مربع</t>
  </si>
  <si>
    <t>تهيه، ساخت و نصب پنجره با پروفيل U.P.V.C، به مساحت بيش از 75/. تا 2 متر مربع.</t>
  </si>
  <si>
    <t>تهيه، ساخت و نصب پنجره با پروفيل U.P.V.C، به مساحت بيش از 2 متر مربع.</t>
  </si>
  <si>
    <t>تهيه و نصب شيشه نشکن (سکوريت) به ضخامت 4 ميلي‌متر با نوار پلاستيکي.</t>
  </si>
  <si>
    <t>تهيه و نصب شيشه نشکن (سکوريت) به ضخامت 5 ميلي‌متر با نوار پلاستيکي.</t>
  </si>
  <si>
    <t>تهيه و نصـب شيشه نشكن (سكوريت) اعم از ثابت با بازشو به ضخامت 10 ميلي‌متر كه در داخل قاب نصب نمي‌شود بدون لولا، يراق‌آلات و اتصالات.</t>
  </si>
  <si>
    <t>تهيه مصالح و اجراي يك دست رنگ ضد زنگ روي كارهاي فلزي به استثناي اسكلت‌هاي فلزي.</t>
  </si>
  <si>
    <t>تهيه مصالح و اجراي رنگ روغني كامل روي كارهاي فلزي.</t>
  </si>
  <si>
    <t>تهيه مصالح و اجراي رنگ روغني كامل روي در و ساير كارهاي چوبي</t>
  </si>
  <si>
    <t>تهيه مصالح و اجراي سيلر و كليركاري كامل روي كارهاي چوبي.</t>
  </si>
  <si>
    <t>تهيه مصالح و اجراي رنگ پلاستيك كامل روي اندود گچي ديوارها و سقف‌ها</t>
  </si>
  <si>
    <t>حمل آهن آلات و سيمان پاكتي، نسبت به مازاد بر30 كيلومتر تا فاصله 75 كيلومتر</t>
  </si>
  <si>
    <t>تن -  کيلومتر</t>
  </si>
  <si>
    <t>حمل آهن آلات و سيمان پاكتي، نسبت به مازاد بر 75 كيلومتر تا فاصله 150 كيلومتر.</t>
  </si>
  <si>
    <t>حمل آهن آلات و سيمان پاكتي، نسبت به مازاد بر150 كيلومتر تا فاصله 300 كيلومتر.</t>
  </si>
  <si>
    <t>حمل آهن آلات و سيمان پاكتي، نسبت به مازاد بر 300 كيلومتر تا فاصله450 كيلومتر.</t>
  </si>
  <si>
    <t>حمل آجر و مصالح سنگي نسبت به مازاد بر 30 كيلومتر تا فاصله 75 كيلومتر.</t>
  </si>
  <si>
    <t>حمل آجر و مصالح سنگي نسبت به مازاد بر 75 كيلومتر تا فاصله 150 كيلومتر.</t>
  </si>
  <si>
    <t>مجموع</t>
  </si>
  <si>
    <t>شماره فصل</t>
  </si>
  <si>
    <t xml:space="preserve">عنوان فصل </t>
  </si>
  <si>
    <t>برآورد کل (ریال)</t>
  </si>
  <si>
    <t>عملیات تخریب</t>
  </si>
  <si>
    <t>عملیات خاکی بادست</t>
  </si>
  <si>
    <t>عملیات خاکی با ماشین</t>
  </si>
  <si>
    <t>عملیات بنایی باسنگ</t>
  </si>
  <si>
    <t>قالب بندی چوبی</t>
  </si>
  <si>
    <t>قالب بندی فلزی</t>
  </si>
  <si>
    <t>کارهای فولادی بامیلگرد</t>
  </si>
  <si>
    <t>بتن درجا</t>
  </si>
  <si>
    <t>کارهای فولادی سنگین</t>
  </si>
  <si>
    <t>سقف بتنی</t>
  </si>
  <si>
    <t>آجرکاری و شفته ریزی</t>
  </si>
  <si>
    <t>بتن پیش ساخته و بلوک چینی</t>
  </si>
  <si>
    <t>عایق کاری رطوبتی</t>
  </si>
  <si>
    <t>عایق کاری حرارتی</t>
  </si>
  <si>
    <t>-</t>
  </si>
  <si>
    <t>کارهای فولادی سبک</t>
  </si>
  <si>
    <t>کارهای آلومینیومی</t>
  </si>
  <si>
    <t>اندودکاری و بندکشی</t>
  </si>
  <si>
    <t>کارهای چوبی</t>
  </si>
  <si>
    <t>کاشی و سرامیک­کاری</t>
  </si>
  <si>
    <t>فرش موزائیک</t>
  </si>
  <si>
    <t>کارهای سنگی باسنگ پلاک</t>
  </si>
  <si>
    <t>کارهای پلاستیکی و پلیمری</t>
  </si>
  <si>
    <t>برش و نصب شیشه</t>
  </si>
  <si>
    <t>رنگ آمیزی</t>
  </si>
  <si>
    <t>زیراساس و اساس</t>
  </si>
  <si>
    <t>آسفالت</t>
  </si>
  <si>
    <t>حمل و نقل</t>
  </si>
  <si>
    <t>مجموع برآورد کل</t>
  </si>
  <si>
    <t xml:space="preserve">P:ضریب طبقات </t>
  </si>
</sst>
</file>

<file path=xl/styles.xml><?xml version="1.0" encoding="utf-8"?>
<styleSheet xmlns="http://schemas.openxmlformats.org/spreadsheetml/2006/main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.00_-;_-* #,##0.00\-;_-* &quot;-&quot;??_-;_-@_-"/>
    <numFmt numFmtId="165" formatCode="_(* #,##0_);_(* \(#,##0\);_(* &quot;-&quot;??_);_(@_)"/>
    <numFmt numFmtId="166" formatCode="&quot;$&quot;#,##0.00"/>
    <numFmt numFmtId="167" formatCode="_-[$ريال-429]\ * #,##0.00_-;_-[$ريال-429]\ * #,##0.00\-;_-[$ريال-429]\ * &quot;-&quot;??_-;_-@_-"/>
    <numFmt numFmtId="168" formatCode="0.000"/>
  </numFmts>
  <fonts count="10">
    <font>
      <sz val="11"/>
      <color theme="1"/>
      <name val="B Nazanin"/>
      <family val="2"/>
    </font>
    <font>
      <sz val="11"/>
      <color theme="1"/>
      <name val="B Nazanin"/>
      <family val="2"/>
    </font>
    <font>
      <sz val="11"/>
      <color theme="1"/>
      <name val="B Titr"/>
      <charset val="178"/>
    </font>
    <font>
      <sz val="11"/>
      <color theme="1"/>
      <name val="Calibri"/>
      <family val="2"/>
      <charset val="178"/>
      <scheme val="minor"/>
    </font>
    <font>
      <sz val="10"/>
      <name val="MS Sans Serif"/>
      <family val="2"/>
      <charset val="178"/>
    </font>
    <font>
      <sz val="12"/>
      <color theme="1"/>
      <name val="B Nazanin"/>
      <charset val="178"/>
    </font>
    <font>
      <b/>
      <sz val="11"/>
      <color theme="1"/>
      <name val="B Mitra"/>
      <charset val="178"/>
    </font>
    <font>
      <sz val="10"/>
      <color theme="1"/>
      <name val="B Titr"/>
      <charset val="178"/>
    </font>
    <font>
      <b/>
      <sz val="11"/>
      <color theme="1"/>
      <name val="B Titr"/>
      <charset val="178"/>
    </font>
    <font>
      <b/>
      <sz val="10"/>
      <color theme="1"/>
      <name val="B Titr"/>
      <charset val="178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4" fillId="0" borderId="0"/>
    <xf numFmtId="3" fontId="5" fillId="3" borderId="1" applyAlignment="0" applyProtection="0">
      <alignment horizontal="center" vertical="center"/>
    </xf>
  </cellStyleXfs>
  <cellXfs count="44">
    <xf numFmtId="0" fontId="0" fillId="0" borderId="0" xfId="0"/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0" xfId="0"/>
    <xf numFmtId="0" fontId="2" fillId="0" borderId="0" xfId="0" applyFont="1" applyAlignment="1">
      <alignment horizontal="center" vertical="center"/>
    </xf>
    <xf numFmtId="166" fontId="0" fillId="0" borderId="0" xfId="0" applyNumberFormat="1"/>
    <xf numFmtId="0" fontId="2" fillId="2" borderId="1" xfId="0" applyFont="1" applyFill="1" applyBorder="1" applyAlignment="1">
      <alignment horizontal="center" vertical="center"/>
    </xf>
    <xf numFmtId="167" fontId="2" fillId="2" borderId="1" xfId="1" applyNumberFormat="1" applyFont="1" applyFill="1" applyBorder="1" applyAlignment="1">
      <alignment horizontal="center" vertical="center"/>
    </xf>
    <xf numFmtId="0" fontId="7" fillId="0" borderId="1" xfId="3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5" borderId="1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167" fontId="2" fillId="2" borderId="1" xfId="0" applyNumberFormat="1" applyFont="1" applyFill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 vertical="center" readingOrder="2"/>
    </xf>
    <xf numFmtId="0" fontId="8" fillId="0" borderId="1" xfId="0" applyFont="1" applyBorder="1" applyAlignment="1">
      <alignment horizontal="center" vertical="center"/>
    </xf>
    <xf numFmtId="166" fontId="2" fillId="2" borderId="1" xfId="0" applyNumberFormat="1" applyFont="1" applyFill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5" fontId="8" fillId="0" borderId="1" xfId="4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4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167" fontId="2" fillId="0" borderId="1" xfId="0" applyNumberFormat="1" applyFont="1" applyBorder="1" applyAlignment="1">
      <alignment horizontal="left" vertical="center"/>
    </xf>
    <xf numFmtId="167" fontId="2" fillId="0" borderId="1" xfId="1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167" fontId="2" fillId="0" borderId="1" xfId="2" applyNumberFormat="1" applyFont="1" applyBorder="1" applyAlignment="1">
      <alignment horizontal="center" vertical="center"/>
    </xf>
    <xf numFmtId="0" fontId="6" fillId="0" borderId="1" xfId="3" applyFont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center"/>
    </xf>
    <xf numFmtId="0" fontId="6" fillId="0" borderId="1" xfId="3" applyFont="1" applyBorder="1" applyAlignment="1">
      <alignment horizontal="center"/>
    </xf>
    <xf numFmtId="0" fontId="8" fillId="3" borderId="1" xfId="0" applyFont="1" applyFill="1" applyBorder="1" applyAlignment="1">
      <alignment horizontal="center" vertical="top" wrapText="1" readingOrder="2"/>
    </xf>
    <xf numFmtId="0" fontId="2" fillId="3" borderId="1" xfId="0" applyFont="1" applyFill="1" applyBorder="1" applyAlignment="1">
      <alignment horizontal="center" vertical="center"/>
    </xf>
    <xf numFmtId="165" fontId="8" fillId="0" borderId="1" xfId="4" applyNumberFormat="1" applyFont="1" applyBorder="1" applyAlignment="1">
      <alignment horizontal="center" vertical="center"/>
    </xf>
  </cellXfs>
  <cellStyles count="7">
    <cellStyle name="Comma" xfId="1" builtinId="3"/>
    <cellStyle name="Comma 2" xfId="4"/>
    <cellStyle name="Currency" xfId="2" builtinId="4"/>
    <cellStyle name="Normal" xfId="0" builtinId="0"/>
    <cellStyle name="Normal 2" xfId="5"/>
    <cellStyle name="Normal 3" xfId="3"/>
    <cellStyle name="Style 1" xfId="6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"/>
  <sheetViews>
    <sheetView tabSelected="1" view="pageBreakPreview" zoomScale="60" zoomScaleNormal="100" workbookViewId="0">
      <selection sqref="A1:F3"/>
    </sheetView>
  </sheetViews>
  <sheetFormatPr defaultRowHeight="22.5"/>
  <cols>
    <col min="1" max="1" width="15.5" style="1" customWidth="1"/>
    <col min="2" max="2" width="12" style="1" customWidth="1"/>
    <col min="3" max="3" width="7.375" style="1" customWidth="1"/>
    <col min="4" max="4" width="8.5" style="1" customWidth="1"/>
    <col min="5" max="5" width="21.125" style="1" customWidth="1"/>
    <col min="6" max="6" width="10.75" style="1" customWidth="1"/>
    <col min="7" max="16384" width="9" style="1"/>
  </cols>
  <sheetData>
    <row r="1" spans="1:6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</row>
    <row r="2" spans="1:6" ht="54">
      <c r="A2" s="37">
        <f>D2*B2</f>
        <v>31000</v>
      </c>
      <c r="B2" s="43">
        <v>155</v>
      </c>
      <c r="C2" s="13" t="s">
        <v>7</v>
      </c>
      <c r="D2" s="13">
        <v>200</v>
      </c>
      <c r="E2" s="38" t="s">
        <v>6</v>
      </c>
      <c r="F2" s="13">
        <v>10101</v>
      </c>
    </row>
    <row r="3" spans="1:6">
      <c r="A3" s="16">
        <f>A2</f>
        <v>31000</v>
      </c>
      <c r="B3" s="10"/>
      <c r="C3" s="10"/>
      <c r="D3" s="10"/>
      <c r="E3" s="10" t="s">
        <v>97</v>
      </c>
      <c r="F3" s="10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F25"/>
  <sheetViews>
    <sheetView view="pageBreakPreview" zoomScale="60" zoomScaleNormal="100" workbookViewId="0">
      <selection sqref="A1:F3"/>
    </sheetView>
  </sheetViews>
  <sheetFormatPr defaultRowHeight="14.25"/>
  <cols>
    <col min="1" max="1" width="20.625" customWidth="1"/>
    <col min="2" max="2" width="13" customWidth="1"/>
    <col min="5" max="5" width="19.25" customWidth="1"/>
    <col min="6" max="6" width="12.75" customWidth="1"/>
  </cols>
  <sheetData>
    <row r="1" spans="1:6" ht="22.5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</row>
    <row r="2" spans="1:6" ht="157.5">
      <c r="A2" s="20">
        <f>B2*D2</f>
        <v>167209845</v>
      </c>
      <c r="B2" s="21">
        <v>673500</v>
      </c>
      <c r="C2" s="13" t="s">
        <v>7</v>
      </c>
      <c r="D2" s="13">
        <v>248.27</v>
      </c>
      <c r="E2" s="24" t="s">
        <v>44</v>
      </c>
      <c r="F2" s="18">
        <v>100105</v>
      </c>
    </row>
    <row r="3" spans="1:6" ht="22.5">
      <c r="A3" s="16">
        <f>A2</f>
        <v>167209845</v>
      </c>
      <c r="B3" s="10"/>
      <c r="C3" s="10"/>
      <c r="D3" s="10"/>
      <c r="E3" s="10" t="s">
        <v>97</v>
      </c>
      <c r="F3" s="10"/>
    </row>
    <row r="4" spans="1:6" ht="22.5">
      <c r="A4" s="1"/>
      <c r="B4" s="1"/>
      <c r="C4" s="1"/>
      <c r="D4" s="1"/>
      <c r="E4" s="1"/>
      <c r="F4" s="1"/>
    </row>
    <row r="5" spans="1:6" ht="22.5">
      <c r="A5" s="1"/>
      <c r="B5" s="1"/>
      <c r="C5" s="1"/>
      <c r="D5" s="1"/>
      <c r="E5" s="1"/>
      <c r="F5" s="1"/>
    </row>
    <row r="6" spans="1:6" ht="22.5">
      <c r="A6" s="1"/>
      <c r="B6" s="1"/>
      <c r="C6" s="1"/>
      <c r="D6" s="1"/>
      <c r="E6" s="1"/>
      <c r="F6" s="1"/>
    </row>
    <row r="7" spans="1:6" ht="22.5">
      <c r="A7" s="1"/>
      <c r="B7" s="1"/>
      <c r="C7" s="1"/>
      <c r="D7" s="1"/>
      <c r="E7" s="1"/>
      <c r="F7" s="1"/>
    </row>
    <row r="8" spans="1:6" ht="22.5">
      <c r="A8" s="1"/>
      <c r="B8" s="1"/>
      <c r="C8" s="1"/>
      <c r="D8" s="1"/>
      <c r="E8" s="1"/>
      <c r="F8" s="1"/>
    </row>
    <row r="9" spans="1:6" ht="22.5">
      <c r="A9" s="1"/>
      <c r="B9" s="1"/>
      <c r="C9" s="1"/>
      <c r="D9" s="1"/>
      <c r="E9" s="1"/>
      <c r="F9" s="1"/>
    </row>
    <row r="10" spans="1:6" ht="22.5">
      <c r="A10" s="1"/>
      <c r="B10" s="1"/>
      <c r="C10" s="1"/>
      <c r="D10" s="1"/>
      <c r="E10" s="1"/>
      <c r="F10" s="1"/>
    </row>
    <row r="11" spans="1:6" ht="22.5">
      <c r="A11" s="1"/>
      <c r="B11" s="1"/>
      <c r="C11" s="1"/>
      <c r="D11" s="1"/>
      <c r="E11" s="1"/>
      <c r="F11" s="1"/>
    </row>
    <row r="12" spans="1:6" ht="22.5">
      <c r="A12" s="1"/>
      <c r="B12" s="1"/>
      <c r="C12" s="1"/>
      <c r="D12" s="1"/>
      <c r="E12" s="1"/>
      <c r="F12" s="1"/>
    </row>
    <row r="13" spans="1:6" ht="22.5">
      <c r="A13" s="1"/>
      <c r="B13" s="1"/>
      <c r="C13" s="1"/>
      <c r="D13" s="1"/>
      <c r="E13" s="1"/>
      <c r="F13" s="1"/>
    </row>
    <row r="14" spans="1:6" ht="22.5">
      <c r="A14" s="1"/>
      <c r="B14" s="1"/>
      <c r="C14" s="1"/>
      <c r="D14" s="1"/>
      <c r="E14" s="1"/>
      <c r="F14" s="1"/>
    </row>
    <row r="15" spans="1:6" ht="22.5">
      <c r="A15" s="1"/>
      <c r="B15" s="1"/>
      <c r="C15" s="1"/>
      <c r="D15" s="1"/>
      <c r="E15" s="1"/>
      <c r="F15" s="1"/>
    </row>
    <row r="16" spans="1:6" ht="22.5">
      <c r="A16" s="1"/>
      <c r="B16" s="1"/>
      <c r="C16" s="1"/>
      <c r="D16" s="1"/>
      <c r="E16" s="1"/>
      <c r="F16" s="1"/>
    </row>
    <row r="17" spans="1:6" ht="22.5">
      <c r="A17" s="1"/>
      <c r="B17" s="1"/>
      <c r="C17" s="1"/>
      <c r="D17" s="1"/>
      <c r="E17" s="1"/>
      <c r="F17" s="1"/>
    </row>
    <row r="18" spans="1:6" ht="22.5">
      <c r="A18" s="1"/>
      <c r="B18" s="1"/>
      <c r="C18" s="1"/>
      <c r="D18" s="1"/>
      <c r="E18" s="1"/>
      <c r="F18" s="1"/>
    </row>
    <row r="19" spans="1:6" ht="22.5">
      <c r="A19" s="1"/>
      <c r="B19" s="1"/>
      <c r="C19" s="1"/>
      <c r="D19" s="1"/>
      <c r="E19" s="1"/>
      <c r="F19" s="1"/>
    </row>
    <row r="20" spans="1:6" ht="22.5">
      <c r="A20" s="1"/>
      <c r="B20" s="1"/>
      <c r="C20" s="1"/>
      <c r="D20" s="1"/>
      <c r="E20" s="1"/>
      <c r="F20" s="1"/>
    </row>
    <row r="21" spans="1:6" ht="22.5">
      <c r="A21" s="1"/>
      <c r="B21" s="1"/>
      <c r="C21" s="1"/>
      <c r="D21" s="1"/>
      <c r="E21" s="1"/>
      <c r="F21" s="1"/>
    </row>
    <row r="22" spans="1:6" ht="22.5">
      <c r="A22" s="1"/>
      <c r="B22" s="1"/>
      <c r="C22" s="1"/>
      <c r="D22" s="1"/>
      <c r="E22" s="1"/>
      <c r="F22" s="1"/>
    </row>
    <row r="23" spans="1:6" ht="22.5">
      <c r="A23" s="1"/>
      <c r="B23" s="1"/>
      <c r="C23" s="1"/>
      <c r="D23" s="1"/>
      <c r="E23" s="1"/>
      <c r="F23" s="1"/>
    </row>
    <row r="24" spans="1:6" ht="22.5">
      <c r="A24" s="1"/>
      <c r="B24" s="1"/>
      <c r="C24" s="1"/>
      <c r="D24" s="1"/>
      <c r="E24" s="1"/>
      <c r="F24" s="1"/>
    </row>
    <row r="25" spans="1:6" ht="22.5">
      <c r="A25" s="1"/>
      <c r="B25" s="1"/>
      <c r="C25" s="1"/>
      <c r="D25" s="1"/>
      <c r="E25" s="1"/>
      <c r="F25" s="1"/>
    </row>
  </sheetData>
  <pageMargins left="0.7" right="0.7" top="0.75" bottom="0.75" header="0.3" footer="0.3"/>
  <pageSetup paperSize="9" scale="96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F25"/>
  <sheetViews>
    <sheetView workbookViewId="0">
      <selection activeCell="E23" sqref="E23"/>
    </sheetView>
  </sheetViews>
  <sheetFormatPr defaultRowHeight="14.25"/>
  <cols>
    <col min="1" max="1" width="13.375" customWidth="1"/>
    <col min="2" max="2" width="13.125" customWidth="1"/>
    <col min="5" max="5" width="17.875" customWidth="1"/>
    <col min="6" max="6" width="10.875" customWidth="1"/>
  </cols>
  <sheetData>
    <row r="1" spans="1:6" ht="22.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spans="1:6" ht="22.5">
      <c r="A2" s="1"/>
      <c r="B2" s="1"/>
      <c r="C2" s="1"/>
      <c r="D2" s="1"/>
      <c r="E2" s="1"/>
      <c r="F2" s="1"/>
    </row>
    <row r="3" spans="1:6" ht="22.5">
      <c r="A3" s="1"/>
      <c r="B3" s="1"/>
      <c r="C3" s="1"/>
      <c r="D3" s="1"/>
      <c r="E3" s="1"/>
      <c r="F3" s="1"/>
    </row>
    <row r="4" spans="1:6" ht="22.5">
      <c r="A4" s="1"/>
      <c r="B4" s="1"/>
      <c r="C4" s="1"/>
      <c r="D4" s="1"/>
      <c r="E4" s="1"/>
      <c r="F4" s="1"/>
    </row>
    <row r="5" spans="1:6" ht="22.5">
      <c r="A5" s="1"/>
      <c r="B5" s="1"/>
      <c r="C5" s="1"/>
      <c r="D5" s="1"/>
      <c r="E5" s="1"/>
      <c r="F5" s="1"/>
    </row>
    <row r="6" spans="1:6" ht="22.5">
      <c r="A6" s="1"/>
      <c r="B6" s="1"/>
      <c r="C6" s="1"/>
      <c r="D6" s="1"/>
      <c r="E6" s="1"/>
      <c r="F6" s="1"/>
    </row>
    <row r="7" spans="1:6" ht="22.5">
      <c r="A7" s="1"/>
      <c r="B7" s="1"/>
      <c r="C7" s="1"/>
      <c r="D7" s="1"/>
      <c r="E7" s="1"/>
      <c r="F7" s="1"/>
    </row>
    <row r="8" spans="1:6" ht="22.5">
      <c r="A8" s="1"/>
      <c r="B8" s="1"/>
      <c r="C8" s="1"/>
      <c r="D8" s="1"/>
      <c r="E8" s="1"/>
      <c r="F8" s="1"/>
    </row>
    <row r="9" spans="1:6" ht="22.5">
      <c r="A9" s="1"/>
      <c r="B9" s="1"/>
      <c r="C9" s="1"/>
      <c r="D9" s="1"/>
      <c r="E9" s="1"/>
      <c r="F9" s="1"/>
    </row>
    <row r="10" spans="1:6" ht="22.5">
      <c r="A10" s="1"/>
      <c r="B10" s="1"/>
      <c r="C10" s="1"/>
      <c r="D10" s="1"/>
      <c r="E10" s="1"/>
      <c r="F10" s="1"/>
    </row>
    <row r="11" spans="1:6" ht="22.5">
      <c r="A11" s="1"/>
      <c r="B11" s="1"/>
      <c r="C11" s="1"/>
      <c r="D11" s="1"/>
      <c r="E11" s="1"/>
      <c r="F11" s="1"/>
    </row>
    <row r="12" spans="1:6" ht="22.5">
      <c r="A12" s="1"/>
      <c r="B12" s="1"/>
      <c r="C12" s="1"/>
      <c r="D12" s="1"/>
      <c r="E12" s="1"/>
      <c r="F12" s="1"/>
    </row>
    <row r="13" spans="1:6" ht="22.5">
      <c r="A13" s="1"/>
      <c r="B13" s="1"/>
      <c r="C13" s="1"/>
      <c r="D13" s="1"/>
      <c r="E13" s="1"/>
      <c r="F13" s="1"/>
    </row>
    <row r="14" spans="1:6" ht="22.5">
      <c r="A14" s="1"/>
      <c r="B14" s="1"/>
      <c r="C14" s="1"/>
      <c r="D14" s="1"/>
      <c r="E14" s="1"/>
      <c r="F14" s="1"/>
    </row>
    <row r="15" spans="1:6" ht="22.5">
      <c r="A15" s="1"/>
      <c r="B15" s="1"/>
      <c r="C15" s="1"/>
      <c r="D15" s="1"/>
      <c r="E15" s="1"/>
      <c r="F15" s="1"/>
    </row>
    <row r="16" spans="1:6" ht="22.5">
      <c r="A16" s="1"/>
      <c r="B16" s="1"/>
      <c r="C16" s="1"/>
      <c r="D16" s="1"/>
      <c r="E16" s="1"/>
      <c r="F16" s="1"/>
    </row>
    <row r="17" spans="1:6" ht="22.5">
      <c r="A17" s="1"/>
      <c r="B17" s="1"/>
      <c r="C17" s="1"/>
      <c r="D17" s="1"/>
      <c r="E17" s="1"/>
      <c r="F17" s="1"/>
    </row>
    <row r="18" spans="1:6" ht="22.5">
      <c r="A18" s="1"/>
      <c r="B18" s="1"/>
      <c r="C18" s="1"/>
      <c r="D18" s="1"/>
      <c r="E18" s="1"/>
      <c r="F18" s="1"/>
    </row>
    <row r="19" spans="1:6" ht="22.5">
      <c r="A19" s="1"/>
      <c r="B19" s="1"/>
      <c r="C19" s="1"/>
      <c r="D19" s="1"/>
      <c r="E19" s="1"/>
      <c r="F19" s="1"/>
    </row>
    <row r="20" spans="1:6" ht="22.5">
      <c r="A20" s="1"/>
      <c r="B20" s="1"/>
      <c r="C20" s="1"/>
      <c r="D20" s="1"/>
      <c r="E20" s="1"/>
      <c r="F20" s="1"/>
    </row>
    <row r="21" spans="1:6" ht="22.5">
      <c r="A21" s="1"/>
      <c r="B21" s="1"/>
      <c r="C21" s="1"/>
      <c r="D21" s="1"/>
      <c r="E21" s="1"/>
      <c r="F21" s="1"/>
    </row>
    <row r="22" spans="1:6" ht="22.5">
      <c r="A22" s="1"/>
      <c r="B22" s="1"/>
      <c r="C22" s="1"/>
      <c r="D22" s="1"/>
      <c r="E22" s="1"/>
      <c r="F22" s="1"/>
    </row>
    <row r="23" spans="1:6" ht="22.5">
      <c r="A23" s="1"/>
      <c r="B23" s="1"/>
      <c r="C23" s="1"/>
      <c r="D23" s="1"/>
      <c r="E23" s="1"/>
      <c r="F23" s="1"/>
    </row>
    <row r="24" spans="1:6" ht="22.5">
      <c r="A24" s="1"/>
      <c r="B24" s="1"/>
      <c r="C24" s="1"/>
      <c r="D24" s="1"/>
      <c r="E24" s="1"/>
      <c r="F24" s="1"/>
    </row>
    <row r="25" spans="1:6" ht="22.5">
      <c r="A25" s="1"/>
      <c r="B25" s="1"/>
      <c r="C25" s="1"/>
      <c r="D25" s="1"/>
      <c r="E25" s="1"/>
      <c r="F25" s="1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F23"/>
  <sheetViews>
    <sheetView view="pageBreakPreview" zoomScale="60" zoomScaleNormal="100" workbookViewId="0">
      <selection sqref="A1:F4"/>
    </sheetView>
  </sheetViews>
  <sheetFormatPr defaultRowHeight="14.25"/>
  <cols>
    <col min="1" max="1" width="20.25" customWidth="1"/>
    <col min="2" max="2" width="12.875" customWidth="1"/>
    <col min="3" max="3" width="9.5" customWidth="1"/>
    <col min="4" max="4" width="9.875" customWidth="1"/>
    <col min="5" max="5" width="19.75" customWidth="1"/>
    <col min="6" max="6" width="10.75" customWidth="1"/>
  </cols>
  <sheetData>
    <row r="1" spans="1:6" ht="22.5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</row>
    <row r="2" spans="1:6" ht="72">
      <c r="A2" s="20">
        <f>B2*D2</f>
        <v>72482025</v>
      </c>
      <c r="B2" s="21">
        <v>269500</v>
      </c>
      <c r="C2" s="13" t="s">
        <v>7</v>
      </c>
      <c r="D2" s="13">
        <v>268.95</v>
      </c>
      <c r="E2" s="30" t="s">
        <v>45</v>
      </c>
      <c r="F2" s="13">
        <v>120504</v>
      </c>
    </row>
    <row r="3" spans="1:6" ht="72">
      <c r="A3" s="20">
        <f>B3*D3</f>
        <v>32084325</v>
      </c>
      <c r="B3" s="21">
        <v>157500</v>
      </c>
      <c r="C3" s="13" t="s">
        <v>7</v>
      </c>
      <c r="D3" s="13">
        <v>203.71</v>
      </c>
      <c r="E3" s="30" t="s">
        <v>46</v>
      </c>
      <c r="F3" s="13">
        <v>120506</v>
      </c>
    </row>
    <row r="4" spans="1:6" ht="22.5">
      <c r="A4" s="16">
        <f>A2+A3</f>
        <v>104566350</v>
      </c>
      <c r="B4" s="10"/>
      <c r="C4" s="10"/>
      <c r="D4" s="10"/>
      <c r="E4" s="10" t="s">
        <v>97</v>
      </c>
      <c r="F4" s="10"/>
    </row>
    <row r="5" spans="1:6" ht="22.5">
      <c r="A5" s="3"/>
      <c r="B5" s="3"/>
      <c r="C5" s="3"/>
      <c r="D5" s="3"/>
      <c r="E5" s="3"/>
      <c r="F5" s="3"/>
    </row>
    <row r="6" spans="1:6" ht="22.5">
      <c r="A6" s="3"/>
      <c r="B6" s="3"/>
      <c r="C6" s="3"/>
      <c r="D6" s="3"/>
      <c r="E6" s="3"/>
      <c r="F6" s="3"/>
    </row>
    <row r="7" spans="1:6" ht="22.5">
      <c r="A7" s="3"/>
      <c r="B7" s="3"/>
      <c r="C7" s="3"/>
      <c r="D7" s="3"/>
      <c r="E7" s="3"/>
      <c r="F7" s="3"/>
    </row>
    <row r="8" spans="1:6" ht="22.5">
      <c r="A8" s="3"/>
      <c r="B8" s="3"/>
      <c r="C8" s="3"/>
      <c r="D8" s="3"/>
      <c r="E8" s="3"/>
      <c r="F8" s="3"/>
    </row>
    <row r="9" spans="1:6" ht="22.5">
      <c r="A9" s="3"/>
      <c r="B9" s="3"/>
      <c r="C9" s="3"/>
      <c r="D9" s="3"/>
      <c r="E9" s="3"/>
      <c r="F9" s="3"/>
    </row>
    <row r="10" spans="1:6" ht="22.5">
      <c r="A10" s="3"/>
      <c r="B10" s="3"/>
      <c r="C10" s="3"/>
      <c r="D10" s="3"/>
      <c r="E10" s="3"/>
      <c r="F10" s="3"/>
    </row>
    <row r="11" spans="1:6" ht="22.5">
      <c r="A11" s="3"/>
      <c r="B11" s="3"/>
      <c r="C11" s="3"/>
      <c r="D11" s="3"/>
      <c r="E11" s="3"/>
      <c r="F11" s="3"/>
    </row>
    <row r="12" spans="1:6" ht="22.5">
      <c r="A12" s="3"/>
      <c r="B12" s="3"/>
      <c r="C12" s="3"/>
      <c r="D12" s="3"/>
      <c r="E12" s="3"/>
      <c r="F12" s="3"/>
    </row>
    <row r="13" spans="1:6" ht="22.5">
      <c r="A13" s="3"/>
      <c r="B13" s="3"/>
      <c r="C13" s="3"/>
      <c r="D13" s="3"/>
      <c r="E13" s="3"/>
      <c r="F13" s="3"/>
    </row>
    <row r="14" spans="1:6" ht="22.5">
      <c r="A14" s="3"/>
      <c r="B14" s="3"/>
      <c r="C14" s="3"/>
      <c r="D14" s="3"/>
      <c r="E14" s="3"/>
      <c r="F14" s="3"/>
    </row>
    <row r="15" spans="1:6" ht="22.5">
      <c r="A15" s="3"/>
      <c r="B15" s="3"/>
      <c r="C15" s="3"/>
      <c r="D15" s="3"/>
      <c r="E15" s="3"/>
      <c r="F15" s="3"/>
    </row>
    <row r="16" spans="1:6" ht="22.5">
      <c r="A16" s="3"/>
      <c r="B16" s="3"/>
      <c r="C16" s="3"/>
      <c r="D16" s="3"/>
      <c r="E16" s="3"/>
      <c r="F16" s="3"/>
    </row>
    <row r="17" spans="1:6" ht="22.5">
      <c r="A17" s="3"/>
      <c r="B17" s="3"/>
      <c r="C17" s="3"/>
      <c r="D17" s="3"/>
      <c r="E17" s="3"/>
      <c r="F17" s="3"/>
    </row>
    <row r="18" spans="1:6" ht="22.5">
      <c r="A18" s="3"/>
      <c r="B18" s="3"/>
      <c r="C18" s="3"/>
      <c r="D18" s="3"/>
      <c r="E18" s="3"/>
      <c r="F18" s="3"/>
    </row>
    <row r="19" spans="1:6" ht="22.5">
      <c r="A19" s="3"/>
      <c r="B19" s="3"/>
      <c r="C19" s="3"/>
      <c r="D19" s="3"/>
      <c r="E19" s="3"/>
      <c r="F19" s="3"/>
    </row>
    <row r="20" spans="1:6" ht="22.5">
      <c r="A20" s="3"/>
      <c r="B20" s="3"/>
      <c r="C20" s="3"/>
      <c r="D20" s="3"/>
      <c r="E20" s="3"/>
      <c r="F20" s="3"/>
    </row>
    <row r="21" spans="1:6" ht="22.5">
      <c r="A21" s="3"/>
      <c r="B21" s="3"/>
      <c r="C21" s="3"/>
      <c r="D21" s="3"/>
      <c r="E21" s="3"/>
      <c r="F21" s="3"/>
    </row>
    <row r="22" spans="1:6" ht="22.5">
      <c r="A22" s="3"/>
      <c r="B22" s="3"/>
      <c r="C22" s="3"/>
      <c r="D22" s="3"/>
      <c r="E22" s="3"/>
      <c r="F22" s="3"/>
    </row>
    <row r="23" spans="1:6" ht="22.5">
      <c r="A23" s="3"/>
      <c r="B23" s="3"/>
      <c r="C23" s="3"/>
      <c r="D23" s="3"/>
      <c r="E23" s="3"/>
      <c r="F23" s="3"/>
    </row>
  </sheetData>
  <pageMargins left="0.7" right="0.7" top="0.75" bottom="0.75" header="0.3" footer="0.3"/>
  <pageSetup paperSize="9" scale="97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F20"/>
  <sheetViews>
    <sheetView view="pageBreakPreview" zoomScale="60" zoomScaleNormal="100" workbookViewId="0">
      <selection sqref="A1:F5"/>
    </sheetView>
  </sheetViews>
  <sheetFormatPr defaultRowHeight="14.25"/>
  <cols>
    <col min="1" max="1" width="19.625" customWidth="1"/>
    <col min="2" max="2" width="13.375" customWidth="1"/>
    <col min="3" max="3" width="8.875" customWidth="1"/>
    <col min="4" max="4" width="9.5" customWidth="1"/>
    <col min="5" max="5" width="20.375" customWidth="1"/>
    <col min="6" max="6" width="10.875" customWidth="1"/>
  </cols>
  <sheetData>
    <row r="1" spans="1:6" ht="22.5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</row>
    <row r="2" spans="1:6" ht="90">
      <c r="A2" s="20">
        <f>B2*D2</f>
        <v>6614300</v>
      </c>
      <c r="B2" s="21">
        <v>85900</v>
      </c>
      <c r="C2" s="13" t="s">
        <v>7</v>
      </c>
      <c r="D2" s="13">
        <v>77</v>
      </c>
      <c r="E2" s="24" t="s">
        <v>47</v>
      </c>
      <c r="F2" s="18">
        <v>130201</v>
      </c>
    </row>
    <row r="3" spans="1:6" ht="90">
      <c r="A3" s="20">
        <f t="shared" ref="A3:A4" si="0">B3*D3</f>
        <v>6242362.5</v>
      </c>
      <c r="B3" s="21">
        <v>204500</v>
      </c>
      <c r="C3" s="13" t="s">
        <v>7</v>
      </c>
      <c r="D3" s="13">
        <v>30.524999999999999</v>
      </c>
      <c r="E3" s="24" t="s">
        <v>48</v>
      </c>
      <c r="F3" s="18">
        <v>130205</v>
      </c>
    </row>
    <row r="4" spans="1:6" ht="54">
      <c r="A4" s="20">
        <f t="shared" si="0"/>
        <v>5817577.5</v>
      </c>
      <c r="B4" s="21">
        <v>193500</v>
      </c>
      <c r="C4" s="13" t="s">
        <v>7</v>
      </c>
      <c r="D4" s="13">
        <v>30.065000000000001</v>
      </c>
      <c r="E4" s="30" t="s">
        <v>49</v>
      </c>
      <c r="F4" s="13">
        <v>130206</v>
      </c>
    </row>
    <row r="5" spans="1:6" ht="31.5" customHeight="1">
      <c r="A5" s="16">
        <f>A4+A3+A2</f>
        <v>18674240</v>
      </c>
      <c r="B5" s="10"/>
      <c r="C5" s="10"/>
      <c r="D5" s="10"/>
      <c r="E5" s="10" t="s">
        <v>97</v>
      </c>
      <c r="F5" s="10"/>
    </row>
    <row r="6" spans="1:6" ht="22.5">
      <c r="A6" s="4"/>
      <c r="B6" s="4"/>
      <c r="C6" s="4"/>
      <c r="D6" s="4"/>
      <c r="E6" s="4"/>
      <c r="F6" s="4"/>
    </row>
    <row r="7" spans="1:6" ht="22.5">
      <c r="A7" s="4"/>
      <c r="B7" s="4"/>
      <c r="C7" s="4"/>
      <c r="D7" s="4"/>
      <c r="E7" s="4"/>
      <c r="F7" s="4"/>
    </row>
    <row r="8" spans="1:6" ht="22.5">
      <c r="A8" s="4"/>
      <c r="B8" s="4"/>
      <c r="C8" s="4"/>
      <c r="D8" s="4"/>
      <c r="E8" s="4"/>
      <c r="F8" s="4"/>
    </row>
    <row r="9" spans="1:6" ht="22.5">
      <c r="A9" s="4"/>
      <c r="B9" s="4"/>
      <c r="C9" s="4"/>
      <c r="D9" s="4"/>
      <c r="E9" s="4"/>
      <c r="F9" s="4"/>
    </row>
    <row r="10" spans="1:6" ht="22.5">
      <c r="A10" s="4"/>
      <c r="B10" s="4"/>
      <c r="C10" s="4"/>
      <c r="D10" s="4"/>
      <c r="E10" s="4"/>
      <c r="F10" s="4"/>
    </row>
    <row r="11" spans="1:6" ht="22.5">
      <c r="A11" s="4"/>
      <c r="B11" s="4"/>
      <c r="C11" s="4"/>
      <c r="D11" s="4"/>
      <c r="E11" s="4"/>
      <c r="F11" s="4"/>
    </row>
    <row r="12" spans="1:6" ht="22.5">
      <c r="A12" s="4"/>
      <c r="B12" s="4"/>
      <c r="C12" s="4"/>
      <c r="D12" s="4"/>
      <c r="E12" s="4"/>
      <c r="F12" s="4"/>
    </row>
    <row r="13" spans="1:6" ht="22.5">
      <c r="A13" s="4"/>
      <c r="B13" s="4"/>
      <c r="C13" s="4"/>
      <c r="D13" s="4"/>
      <c r="E13" s="4"/>
      <c r="F13" s="4"/>
    </row>
    <row r="14" spans="1:6" ht="22.5">
      <c r="A14" s="4"/>
      <c r="B14" s="4"/>
      <c r="C14" s="4"/>
      <c r="D14" s="4"/>
      <c r="E14" s="4"/>
      <c r="F14" s="4"/>
    </row>
    <row r="15" spans="1:6" ht="22.5">
      <c r="A15" s="4"/>
      <c r="B15" s="4"/>
      <c r="C15" s="4"/>
      <c r="D15" s="4"/>
      <c r="E15" s="4"/>
      <c r="F15" s="4"/>
    </row>
    <row r="16" spans="1:6" ht="22.5">
      <c r="A16" s="4"/>
      <c r="B16" s="4"/>
      <c r="C16" s="4"/>
      <c r="D16" s="4"/>
      <c r="E16" s="4"/>
      <c r="F16" s="4"/>
    </row>
    <row r="17" spans="1:6" ht="22.5">
      <c r="A17" s="4"/>
      <c r="B17" s="4"/>
      <c r="C17" s="4"/>
      <c r="D17" s="4"/>
      <c r="E17" s="4"/>
      <c r="F17" s="4"/>
    </row>
    <row r="18" spans="1:6" ht="22.5">
      <c r="A18" s="4"/>
      <c r="B18" s="4"/>
      <c r="C18" s="4"/>
      <c r="D18" s="4"/>
      <c r="E18" s="4"/>
      <c r="F18" s="4"/>
    </row>
    <row r="19" spans="1:6" ht="22.5">
      <c r="A19" s="4"/>
      <c r="B19" s="4"/>
      <c r="C19" s="4"/>
      <c r="D19" s="4"/>
      <c r="E19" s="4"/>
      <c r="F19" s="4"/>
    </row>
    <row r="20" spans="1:6" ht="22.5">
      <c r="A20" s="4"/>
      <c r="B20" s="4"/>
      <c r="C20" s="4"/>
      <c r="D20" s="4"/>
      <c r="E20" s="4"/>
      <c r="F20" s="4"/>
    </row>
  </sheetData>
  <pageMargins left="0.7" right="0.7" top="0.75" bottom="0.75" header="0.3" footer="0.3"/>
  <pageSetup paperSize="9" scale="97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F17"/>
  <sheetViews>
    <sheetView workbookViewId="0">
      <selection activeCell="C29" sqref="C29"/>
    </sheetView>
  </sheetViews>
  <sheetFormatPr defaultRowHeight="14.25"/>
  <cols>
    <col min="1" max="1" width="12.75" customWidth="1"/>
    <col min="2" max="2" width="13.25" customWidth="1"/>
    <col min="5" max="5" width="20.625" customWidth="1"/>
    <col min="6" max="6" width="10.125" customWidth="1"/>
  </cols>
  <sheetData>
    <row r="1" spans="1:6" ht="22.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spans="1:6" ht="22.5">
      <c r="A2" s="6"/>
      <c r="B2" s="6"/>
      <c r="C2" s="6"/>
      <c r="D2" s="6"/>
      <c r="E2" s="6"/>
      <c r="F2" s="6"/>
    </row>
    <row r="3" spans="1:6" ht="22.5">
      <c r="A3" s="6"/>
      <c r="B3" s="6"/>
      <c r="C3" s="6"/>
      <c r="D3" s="6"/>
      <c r="E3" s="6"/>
      <c r="F3" s="6"/>
    </row>
    <row r="4" spans="1:6" ht="22.5">
      <c r="A4" s="6"/>
      <c r="B4" s="6"/>
      <c r="C4" s="6"/>
      <c r="D4" s="6"/>
      <c r="E4" s="6"/>
      <c r="F4" s="6"/>
    </row>
    <row r="5" spans="1:6" ht="22.5">
      <c r="A5" s="6"/>
      <c r="B5" s="6"/>
      <c r="C5" s="6"/>
      <c r="D5" s="6"/>
      <c r="E5" s="6"/>
      <c r="F5" s="6"/>
    </row>
    <row r="6" spans="1:6" ht="22.5">
      <c r="A6" s="6"/>
      <c r="B6" s="6"/>
      <c r="C6" s="6"/>
      <c r="D6" s="6"/>
      <c r="E6" s="6"/>
      <c r="F6" s="6"/>
    </row>
    <row r="7" spans="1:6" ht="22.5">
      <c r="A7" s="6"/>
      <c r="B7" s="6"/>
      <c r="C7" s="6"/>
      <c r="D7" s="6"/>
      <c r="E7" s="6"/>
      <c r="F7" s="6"/>
    </row>
    <row r="8" spans="1:6" ht="22.5">
      <c r="A8" s="6"/>
      <c r="B8" s="6"/>
      <c r="C8" s="6"/>
      <c r="D8" s="6"/>
      <c r="E8" s="6"/>
      <c r="F8" s="6"/>
    </row>
    <row r="9" spans="1:6" ht="22.5">
      <c r="A9" s="6"/>
      <c r="B9" s="6"/>
      <c r="C9" s="6"/>
      <c r="D9" s="6"/>
      <c r="E9" s="6"/>
      <c r="F9" s="6"/>
    </row>
    <row r="10" spans="1:6" ht="22.5">
      <c r="A10" s="6"/>
      <c r="B10" s="6"/>
      <c r="C10" s="6"/>
      <c r="D10" s="6"/>
      <c r="E10" s="6"/>
      <c r="F10" s="6"/>
    </row>
    <row r="11" spans="1:6" ht="22.5">
      <c r="A11" s="6"/>
      <c r="B11" s="6"/>
      <c r="C11" s="6"/>
      <c r="D11" s="6"/>
      <c r="E11" s="6"/>
      <c r="F11" s="6"/>
    </row>
    <row r="12" spans="1:6" ht="22.5">
      <c r="A12" s="6"/>
      <c r="B12" s="6"/>
      <c r="C12" s="6"/>
      <c r="D12" s="6"/>
      <c r="E12" s="6"/>
      <c r="F12" s="6"/>
    </row>
    <row r="13" spans="1:6" ht="22.5">
      <c r="A13" s="6"/>
      <c r="B13" s="6"/>
      <c r="C13" s="6"/>
      <c r="D13" s="6"/>
      <c r="E13" s="6"/>
      <c r="F13" s="6"/>
    </row>
    <row r="14" spans="1:6" ht="22.5">
      <c r="A14" s="6"/>
      <c r="B14" s="6"/>
      <c r="C14" s="6"/>
      <c r="D14" s="6"/>
      <c r="E14" s="6"/>
      <c r="F14" s="6"/>
    </row>
    <row r="15" spans="1:6" ht="22.5">
      <c r="A15" s="6"/>
      <c r="B15" s="6"/>
      <c r="C15" s="6"/>
      <c r="D15" s="6"/>
      <c r="E15" s="6"/>
      <c r="F15" s="6"/>
    </row>
    <row r="16" spans="1:6" ht="22.5">
      <c r="A16" s="6"/>
      <c r="B16" s="6"/>
      <c r="C16" s="6"/>
      <c r="D16" s="6"/>
      <c r="E16" s="6"/>
      <c r="F16" s="6"/>
    </row>
    <row r="17" spans="1:6" ht="22.5">
      <c r="A17" s="6"/>
      <c r="B17" s="6"/>
      <c r="C17" s="6"/>
      <c r="D17" s="6"/>
      <c r="E17" s="6"/>
      <c r="F17" s="6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F22"/>
  <sheetViews>
    <sheetView workbookViewId="0">
      <selection activeCell="J8" sqref="J8"/>
    </sheetView>
  </sheetViews>
  <sheetFormatPr defaultRowHeight="14.25"/>
  <cols>
    <col min="1" max="1" width="11.375" customWidth="1"/>
    <col min="2" max="2" width="14.375" customWidth="1"/>
    <col min="5" max="5" width="21.375" customWidth="1"/>
  </cols>
  <sheetData>
    <row r="1" spans="1:6" ht="22.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spans="1:6" ht="22.5">
      <c r="A2" s="6"/>
      <c r="B2" s="6"/>
      <c r="C2" s="6"/>
      <c r="D2" s="6"/>
      <c r="E2" s="6"/>
      <c r="F2" s="6"/>
    </row>
    <row r="3" spans="1:6" ht="22.5">
      <c r="A3" s="6"/>
      <c r="B3" s="6"/>
      <c r="C3" s="6"/>
      <c r="D3" s="6"/>
      <c r="E3" s="6"/>
      <c r="F3" s="6"/>
    </row>
    <row r="4" spans="1:6" ht="22.5">
      <c r="A4" s="6"/>
      <c r="B4" s="6"/>
      <c r="C4" s="6"/>
      <c r="D4" s="6"/>
      <c r="E4" s="6"/>
      <c r="F4" s="6"/>
    </row>
    <row r="5" spans="1:6" ht="22.5">
      <c r="A5" s="6"/>
      <c r="B5" s="6"/>
      <c r="C5" s="6"/>
      <c r="D5" s="6"/>
      <c r="E5" s="6"/>
      <c r="F5" s="6"/>
    </row>
    <row r="6" spans="1:6" ht="22.5">
      <c r="A6" s="6"/>
      <c r="B6" s="6"/>
      <c r="C6" s="6"/>
      <c r="D6" s="6"/>
      <c r="E6" s="6"/>
      <c r="F6" s="6"/>
    </row>
    <row r="7" spans="1:6" ht="22.5">
      <c r="A7" s="6"/>
      <c r="B7" s="6"/>
      <c r="C7" s="6"/>
      <c r="D7" s="6"/>
      <c r="E7" s="6"/>
      <c r="F7" s="6"/>
    </row>
    <row r="8" spans="1:6" ht="22.5">
      <c r="A8" s="6"/>
      <c r="B8" s="6"/>
      <c r="C8" s="6"/>
      <c r="D8" s="6"/>
      <c r="E8" s="6"/>
      <c r="F8" s="6"/>
    </row>
    <row r="9" spans="1:6" ht="22.5">
      <c r="A9" s="6"/>
      <c r="B9" s="6"/>
      <c r="C9" s="6"/>
      <c r="D9" s="6"/>
      <c r="E9" s="6"/>
      <c r="F9" s="6"/>
    </row>
    <row r="10" spans="1:6" ht="22.5">
      <c r="A10" s="6"/>
      <c r="B10" s="6"/>
      <c r="C10" s="6"/>
      <c r="D10" s="6"/>
      <c r="E10" s="6"/>
      <c r="F10" s="6"/>
    </row>
    <row r="11" spans="1:6" ht="22.5">
      <c r="A11" s="6"/>
      <c r="B11" s="6"/>
      <c r="C11" s="6"/>
      <c r="D11" s="6"/>
      <c r="E11" s="6"/>
      <c r="F11" s="6"/>
    </row>
    <row r="12" spans="1:6" ht="22.5">
      <c r="A12" s="6"/>
      <c r="B12" s="6"/>
      <c r="C12" s="6"/>
      <c r="D12" s="6"/>
      <c r="E12" s="6"/>
      <c r="F12" s="6"/>
    </row>
    <row r="13" spans="1:6" ht="22.5">
      <c r="A13" s="6"/>
      <c r="B13" s="6"/>
      <c r="C13" s="6"/>
      <c r="D13" s="6"/>
      <c r="E13" s="6"/>
      <c r="F13" s="6"/>
    </row>
    <row r="14" spans="1:6" ht="22.5">
      <c r="A14" s="6"/>
      <c r="B14" s="6"/>
      <c r="C14" s="6"/>
      <c r="D14" s="6"/>
      <c r="E14" s="6"/>
      <c r="F14" s="6"/>
    </row>
    <row r="15" spans="1:6" ht="22.5">
      <c r="A15" s="6"/>
      <c r="B15" s="6"/>
      <c r="C15" s="6"/>
      <c r="D15" s="6"/>
      <c r="E15" s="6"/>
      <c r="F15" s="6"/>
    </row>
    <row r="16" spans="1:6" ht="22.5">
      <c r="A16" s="6"/>
      <c r="B16" s="6"/>
      <c r="C16" s="6"/>
      <c r="D16" s="6"/>
      <c r="E16" s="6"/>
      <c r="F16" s="6"/>
    </row>
    <row r="17" spans="1:6" ht="22.5">
      <c r="A17" s="6"/>
      <c r="B17" s="6"/>
      <c r="C17" s="6"/>
      <c r="D17" s="6"/>
      <c r="E17" s="6"/>
      <c r="F17" s="6"/>
    </row>
    <row r="18" spans="1:6">
      <c r="A18" s="5"/>
      <c r="B18" s="5"/>
      <c r="C18" s="5"/>
      <c r="D18" s="5"/>
      <c r="E18" s="5"/>
      <c r="F18" s="5"/>
    </row>
    <row r="19" spans="1:6">
      <c r="A19" s="5"/>
      <c r="B19" s="5"/>
      <c r="C19" s="5"/>
      <c r="D19" s="5"/>
      <c r="E19" s="5"/>
      <c r="F19" s="5"/>
    </row>
    <row r="20" spans="1:6">
      <c r="A20" s="5"/>
      <c r="B20" s="5"/>
      <c r="C20" s="5"/>
      <c r="D20" s="5"/>
      <c r="E20" s="5"/>
      <c r="F20" s="5"/>
    </row>
    <row r="21" spans="1:6">
      <c r="A21" s="5"/>
      <c r="B21" s="5"/>
      <c r="C21" s="5"/>
      <c r="D21" s="5"/>
      <c r="E21" s="5"/>
      <c r="F21" s="5"/>
    </row>
    <row r="22" spans="1:6">
      <c r="A22" s="5"/>
      <c r="B22" s="5"/>
      <c r="C22" s="5"/>
      <c r="D22" s="5"/>
      <c r="E22" s="5"/>
      <c r="F22" s="5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F22"/>
  <sheetViews>
    <sheetView view="pageBreakPreview" zoomScale="60" zoomScaleNormal="100" workbookViewId="0">
      <selection sqref="A1:F4"/>
    </sheetView>
  </sheetViews>
  <sheetFormatPr defaultRowHeight="14.25"/>
  <cols>
    <col min="1" max="1" width="20.125" customWidth="1"/>
    <col min="2" max="2" width="12.375" customWidth="1"/>
    <col min="5" max="5" width="18.25" customWidth="1"/>
    <col min="6" max="6" width="10.375" customWidth="1"/>
  </cols>
  <sheetData>
    <row r="1" spans="1:6" ht="22.5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</row>
    <row r="2" spans="1:6" ht="180">
      <c r="A2" s="20">
        <f>B2*D2</f>
        <v>6634764</v>
      </c>
      <c r="B2" s="21">
        <v>27600</v>
      </c>
      <c r="C2" s="13" t="s">
        <v>38</v>
      </c>
      <c r="D2" s="13">
        <v>240.39</v>
      </c>
      <c r="E2" s="24" t="s">
        <v>50</v>
      </c>
      <c r="F2" s="29">
        <v>160102</v>
      </c>
    </row>
    <row r="3" spans="1:6" ht="157.5">
      <c r="A3" s="20">
        <f>B3*D3</f>
        <v>6430869</v>
      </c>
      <c r="B3" s="21">
        <v>42300</v>
      </c>
      <c r="C3" s="13" t="s">
        <v>38</v>
      </c>
      <c r="D3" s="13">
        <v>152.03</v>
      </c>
      <c r="E3" s="24" t="s">
        <v>51</v>
      </c>
      <c r="F3" s="18">
        <v>160104</v>
      </c>
    </row>
    <row r="4" spans="1:6" ht="22.5">
      <c r="A4" s="16">
        <f>A3+A2</f>
        <v>13065633</v>
      </c>
      <c r="B4" s="10"/>
      <c r="C4" s="10"/>
      <c r="D4" s="10"/>
      <c r="E4" s="10" t="s">
        <v>97</v>
      </c>
      <c r="F4" s="10"/>
    </row>
    <row r="5" spans="1:6" ht="22.5">
      <c r="A5" s="6"/>
      <c r="B5" s="6"/>
      <c r="C5" s="6"/>
      <c r="D5" s="6"/>
      <c r="E5" s="6"/>
      <c r="F5" s="6"/>
    </row>
    <row r="6" spans="1:6" ht="22.5">
      <c r="A6" s="6"/>
      <c r="B6" s="6"/>
      <c r="C6" s="6"/>
      <c r="D6" s="6"/>
      <c r="E6" s="6"/>
      <c r="F6" s="6"/>
    </row>
    <row r="7" spans="1:6" ht="22.5">
      <c r="A7" s="6"/>
      <c r="B7" s="6"/>
      <c r="C7" s="6"/>
      <c r="D7" s="6"/>
      <c r="E7" s="6"/>
      <c r="F7" s="6"/>
    </row>
    <row r="8" spans="1:6" ht="22.5">
      <c r="A8" s="6"/>
      <c r="B8" s="6"/>
      <c r="C8" s="6"/>
      <c r="D8" s="6"/>
      <c r="E8" s="6"/>
      <c r="F8" s="6"/>
    </row>
    <row r="9" spans="1:6" ht="22.5">
      <c r="A9" s="6"/>
      <c r="B9" s="6"/>
      <c r="C9" s="6"/>
      <c r="D9" s="6"/>
      <c r="E9" s="6"/>
      <c r="F9" s="6"/>
    </row>
    <row r="10" spans="1:6" ht="22.5">
      <c r="A10" s="6"/>
      <c r="B10" s="6"/>
      <c r="C10" s="6"/>
      <c r="D10" s="6"/>
      <c r="E10" s="6"/>
      <c r="F10" s="6"/>
    </row>
    <row r="11" spans="1:6" ht="22.5">
      <c r="A11" s="6"/>
      <c r="B11" s="6"/>
      <c r="C11" s="6"/>
      <c r="D11" s="6"/>
      <c r="E11" s="6"/>
      <c r="F11" s="6"/>
    </row>
    <row r="12" spans="1:6" ht="22.5">
      <c r="A12" s="6"/>
      <c r="B12" s="6"/>
      <c r="C12" s="6"/>
      <c r="D12" s="6"/>
      <c r="E12" s="6"/>
      <c r="F12" s="6"/>
    </row>
    <row r="13" spans="1:6" ht="22.5">
      <c r="A13" s="6"/>
      <c r="B13" s="6"/>
      <c r="C13" s="6"/>
      <c r="D13" s="6"/>
      <c r="E13" s="6"/>
      <c r="F13" s="6"/>
    </row>
    <row r="14" spans="1:6" ht="22.5">
      <c r="A14" s="6"/>
      <c r="B14" s="6"/>
      <c r="C14" s="6"/>
      <c r="D14" s="6"/>
      <c r="E14" s="6"/>
      <c r="F14" s="6"/>
    </row>
    <row r="15" spans="1:6" ht="22.5">
      <c r="A15" s="6"/>
      <c r="B15" s="6"/>
      <c r="C15" s="6"/>
      <c r="D15" s="6"/>
      <c r="E15" s="6"/>
      <c r="F15" s="6"/>
    </row>
    <row r="16" spans="1:6" ht="22.5">
      <c r="A16" s="6"/>
      <c r="B16" s="6"/>
      <c r="C16" s="6"/>
      <c r="D16" s="6"/>
      <c r="E16" s="6"/>
      <c r="F16" s="6"/>
    </row>
    <row r="17" spans="1:6" ht="22.5">
      <c r="A17" s="6"/>
      <c r="B17" s="6"/>
      <c r="C17" s="6"/>
      <c r="D17" s="6"/>
      <c r="E17" s="6"/>
      <c r="F17" s="6"/>
    </row>
    <row r="18" spans="1:6">
      <c r="A18" s="5"/>
      <c r="B18" s="5"/>
      <c r="C18" s="5"/>
      <c r="D18" s="5"/>
      <c r="E18" s="5"/>
      <c r="F18" s="5"/>
    </row>
    <row r="19" spans="1:6">
      <c r="A19" s="5"/>
      <c r="B19" s="5"/>
      <c r="C19" s="5"/>
      <c r="D19" s="5"/>
      <c r="E19" s="5"/>
      <c r="F19" s="5"/>
    </row>
    <row r="20" spans="1:6">
      <c r="A20" s="5"/>
      <c r="B20" s="5"/>
      <c r="C20" s="5"/>
      <c r="D20" s="5"/>
      <c r="E20" s="5"/>
      <c r="F20" s="5"/>
    </row>
    <row r="21" spans="1:6">
      <c r="A21" s="5"/>
      <c r="B21" s="5"/>
      <c r="C21" s="5"/>
      <c r="D21" s="5"/>
      <c r="E21" s="5"/>
      <c r="F21" s="5"/>
    </row>
    <row r="22" spans="1:6">
      <c r="A22" s="5"/>
      <c r="B22" s="5"/>
      <c r="C22" s="5"/>
      <c r="D22" s="5"/>
      <c r="E22" s="5"/>
      <c r="F22" s="5"/>
    </row>
  </sheetData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F22"/>
  <sheetViews>
    <sheetView view="pageBreakPreview" zoomScale="60" zoomScaleNormal="100" workbookViewId="0">
      <selection sqref="A1:F3"/>
    </sheetView>
  </sheetViews>
  <sheetFormatPr defaultRowHeight="14.25"/>
  <cols>
    <col min="1" max="1" width="17.25" customWidth="1"/>
    <col min="2" max="2" width="12.5" customWidth="1"/>
    <col min="5" max="5" width="22.5" customWidth="1"/>
    <col min="6" max="6" width="9.625" customWidth="1"/>
  </cols>
  <sheetData>
    <row r="1" spans="1:6" ht="22.5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</row>
    <row r="2" spans="1:6" ht="90">
      <c r="A2" s="20">
        <f>B2*D2</f>
        <v>864500</v>
      </c>
      <c r="B2" s="21">
        <v>130000</v>
      </c>
      <c r="C2" s="13" t="s">
        <v>38</v>
      </c>
      <c r="D2" s="13">
        <v>6.65</v>
      </c>
      <c r="E2" s="24" t="s">
        <v>52</v>
      </c>
      <c r="F2" s="18">
        <v>170103</v>
      </c>
    </row>
    <row r="3" spans="1:6" ht="22.5">
      <c r="A3" s="16">
        <f>A2</f>
        <v>864500</v>
      </c>
      <c r="B3" s="10"/>
      <c r="C3" s="10"/>
      <c r="D3" s="10"/>
      <c r="E3" s="10" t="s">
        <v>97</v>
      </c>
      <c r="F3" s="10"/>
    </row>
    <row r="4" spans="1:6" ht="22.5">
      <c r="A4" s="8"/>
      <c r="B4" s="8"/>
      <c r="C4" s="8"/>
      <c r="D4" s="8"/>
      <c r="E4" s="8"/>
      <c r="F4" s="8"/>
    </row>
    <row r="5" spans="1:6" ht="22.5">
      <c r="A5" s="8"/>
      <c r="B5" s="8"/>
      <c r="C5" s="8"/>
      <c r="D5" s="8"/>
      <c r="E5" s="8"/>
      <c r="F5" s="8"/>
    </row>
    <row r="6" spans="1:6" ht="22.5">
      <c r="A6" s="8"/>
      <c r="B6" s="8"/>
      <c r="C6" s="8"/>
      <c r="D6" s="8"/>
      <c r="E6" s="8"/>
      <c r="F6" s="8"/>
    </row>
    <row r="7" spans="1:6" ht="22.5">
      <c r="A7" s="8"/>
      <c r="B7" s="8"/>
      <c r="C7" s="8"/>
      <c r="D7" s="8"/>
      <c r="E7" s="8"/>
      <c r="F7" s="8"/>
    </row>
    <row r="8" spans="1:6" ht="22.5">
      <c r="A8" s="8"/>
      <c r="B8" s="8"/>
      <c r="C8" s="8"/>
      <c r="D8" s="8"/>
      <c r="E8" s="8"/>
      <c r="F8" s="8"/>
    </row>
    <row r="9" spans="1:6" ht="22.5">
      <c r="A9" s="8"/>
      <c r="B9" s="8"/>
      <c r="C9" s="8"/>
      <c r="D9" s="8"/>
      <c r="E9" s="8"/>
      <c r="F9" s="8"/>
    </row>
    <row r="10" spans="1:6" ht="22.5">
      <c r="A10" s="8"/>
      <c r="B10" s="8"/>
      <c r="C10" s="8"/>
      <c r="D10" s="8"/>
      <c r="E10" s="8"/>
      <c r="F10" s="8"/>
    </row>
    <row r="11" spans="1:6" ht="22.5">
      <c r="A11" s="8"/>
      <c r="B11" s="8"/>
      <c r="C11" s="8"/>
      <c r="D11" s="8"/>
      <c r="E11" s="8"/>
      <c r="F11" s="8"/>
    </row>
    <row r="12" spans="1:6" ht="22.5">
      <c r="A12" s="8"/>
      <c r="B12" s="8"/>
      <c r="C12" s="8"/>
      <c r="D12" s="8"/>
      <c r="E12" s="8"/>
      <c r="F12" s="8"/>
    </row>
    <row r="13" spans="1:6" ht="22.5">
      <c r="A13" s="8"/>
      <c r="B13" s="8"/>
      <c r="C13" s="8"/>
      <c r="D13" s="8"/>
      <c r="E13" s="8"/>
      <c r="F13" s="8"/>
    </row>
    <row r="14" spans="1:6" ht="22.5">
      <c r="A14" s="8"/>
      <c r="B14" s="8"/>
      <c r="C14" s="8"/>
      <c r="D14" s="8"/>
      <c r="E14" s="8"/>
      <c r="F14" s="8"/>
    </row>
    <row r="15" spans="1:6" ht="22.5">
      <c r="A15" s="8"/>
      <c r="B15" s="8"/>
      <c r="C15" s="8"/>
      <c r="D15" s="8"/>
      <c r="E15" s="8"/>
      <c r="F15" s="8"/>
    </row>
    <row r="16" spans="1:6" ht="22.5">
      <c r="A16" s="8"/>
      <c r="B16" s="8"/>
      <c r="C16" s="8"/>
      <c r="D16" s="8"/>
      <c r="E16" s="8"/>
      <c r="F16" s="8"/>
    </row>
    <row r="17" spans="1:6" ht="22.5">
      <c r="A17" s="8"/>
      <c r="B17" s="8"/>
      <c r="C17" s="8"/>
      <c r="D17" s="8"/>
      <c r="E17" s="8"/>
      <c r="F17" s="8"/>
    </row>
    <row r="18" spans="1:6">
      <c r="A18" s="7"/>
      <c r="B18" s="7"/>
      <c r="C18" s="7"/>
      <c r="D18" s="7"/>
      <c r="E18" s="7"/>
      <c r="F18" s="7"/>
    </row>
    <row r="19" spans="1:6">
      <c r="A19" s="7"/>
      <c r="B19" s="7"/>
      <c r="C19" s="7"/>
      <c r="D19" s="7"/>
      <c r="E19" s="7"/>
      <c r="F19" s="7"/>
    </row>
    <row r="20" spans="1:6">
      <c r="A20" s="7"/>
      <c r="B20" s="7"/>
      <c r="C20" s="7"/>
      <c r="D20" s="7"/>
      <c r="E20" s="7"/>
      <c r="F20" s="7"/>
    </row>
    <row r="21" spans="1:6">
      <c r="A21" s="7"/>
      <c r="B21" s="7"/>
      <c r="C21" s="7"/>
      <c r="D21" s="7"/>
      <c r="E21" s="7"/>
      <c r="F21" s="7"/>
    </row>
    <row r="22" spans="1:6">
      <c r="A22" s="7"/>
      <c r="B22" s="7"/>
      <c r="C22" s="7"/>
      <c r="D22" s="7"/>
      <c r="E22" s="7"/>
      <c r="F22" s="7"/>
    </row>
  </sheetData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F22"/>
  <sheetViews>
    <sheetView view="pageBreakPreview" zoomScale="60" zoomScaleNormal="100" workbookViewId="0">
      <selection sqref="A1:F11"/>
    </sheetView>
  </sheetViews>
  <sheetFormatPr defaultRowHeight="14.25"/>
  <cols>
    <col min="1" max="1" width="21.25" customWidth="1"/>
    <col min="2" max="2" width="13.25" customWidth="1"/>
    <col min="5" max="5" width="20" customWidth="1"/>
    <col min="6" max="6" width="10" customWidth="1"/>
  </cols>
  <sheetData>
    <row r="1" spans="1:6" ht="22.5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</row>
    <row r="2" spans="1:6" ht="45">
      <c r="A2" s="20">
        <f>D2*B2</f>
        <v>12499819</v>
      </c>
      <c r="B2" s="21">
        <v>22300</v>
      </c>
      <c r="C2" s="13" t="s">
        <v>7</v>
      </c>
      <c r="D2" s="13">
        <v>560.53</v>
      </c>
      <c r="E2" s="24" t="s">
        <v>53</v>
      </c>
      <c r="F2" s="13">
        <v>180201</v>
      </c>
    </row>
    <row r="3" spans="1:6" ht="67.5">
      <c r="A3" s="20">
        <f t="shared" ref="A3:A10" si="0">D3*B3</f>
        <v>36882874</v>
      </c>
      <c r="B3" s="21">
        <v>65800</v>
      </c>
      <c r="C3" s="13" t="s">
        <v>7</v>
      </c>
      <c r="D3" s="13">
        <v>560.53</v>
      </c>
      <c r="E3" s="24" t="s">
        <v>54</v>
      </c>
      <c r="F3" s="13">
        <v>180202</v>
      </c>
    </row>
    <row r="4" spans="1:6" ht="67.5">
      <c r="A4" s="20">
        <f t="shared" si="0"/>
        <v>22971322</v>
      </c>
      <c r="B4" s="21">
        <v>88600</v>
      </c>
      <c r="C4" s="13" t="s">
        <v>7</v>
      </c>
      <c r="D4" s="13">
        <v>259.27</v>
      </c>
      <c r="E4" s="24" t="s">
        <v>55</v>
      </c>
      <c r="F4" s="13">
        <v>180203</v>
      </c>
    </row>
    <row r="5" spans="1:6" ht="67.5">
      <c r="A5" s="20">
        <f t="shared" si="0"/>
        <v>34394961</v>
      </c>
      <c r="B5" s="21">
        <v>59700</v>
      </c>
      <c r="C5" s="13" t="s">
        <v>7</v>
      </c>
      <c r="D5" s="13">
        <v>576.13</v>
      </c>
      <c r="E5" s="24" t="s">
        <v>56</v>
      </c>
      <c r="F5" s="13">
        <v>180204</v>
      </c>
    </row>
    <row r="6" spans="1:6" ht="45">
      <c r="A6" s="20">
        <f t="shared" si="0"/>
        <v>20430476</v>
      </c>
      <c r="B6" s="21">
        <v>78800</v>
      </c>
      <c r="C6" s="13" t="s">
        <v>7</v>
      </c>
      <c r="D6" s="13">
        <v>259.27</v>
      </c>
      <c r="E6" s="24" t="s">
        <v>57</v>
      </c>
      <c r="F6" s="13">
        <v>180205</v>
      </c>
    </row>
    <row r="7" spans="1:6" ht="72" customHeight="1">
      <c r="A7" s="20">
        <f t="shared" si="0"/>
        <v>8972638</v>
      </c>
      <c r="B7" s="21">
        <v>20200</v>
      </c>
      <c r="C7" s="13" t="s">
        <v>7</v>
      </c>
      <c r="D7" s="13">
        <v>444.19</v>
      </c>
      <c r="E7" s="24" t="s">
        <v>58</v>
      </c>
      <c r="F7" s="13">
        <v>180302</v>
      </c>
    </row>
    <row r="8" spans="1:6" ht="93" customHeight="1">
      <c r="A8" s="20">
        <f t="shared" si="0"/>
        <v>4315584</v>
      </c>
      <c r="B8" s="21">
        <v>98800</v>
      </c>
      <c r="C8" s="13" t="s">
        <v>7</v>
      </c>
      <c r="D8" s="13">
        <v>43.68</v>
      </c>
      <c r="E8" s="24" t="s">
        <v>59</v>
      </c>
      <c r="F8" s="13">
        <v>180305</v>
      </c>
    </row>
    <row r="9" spans="1:6" ht="90">
      <c r="A9" s="20">
        <f t="shared" si="0"/>
        <v>52192325</v>
      </c>
      <c r="B9" s="21">
        <v>117500</v>
      </c>
      <c r="C9" s="13" t="s">
        <v>7</v>
      </c>
      <c r="D9" s="13">
        <v>444.19</v>
      </c>
      <c r="E9" s="24" t="s">
        <v>60</v>
      </c>
      <c r="F9" s="28">
        <v>180306</v>
      </c>
    </row>
    <row r="10" spans="1:6" ht="90">
      <c r="A10" s="20">
        <f t="shared" si="0"/>
        <v>4663995</v>
      </c>
      <c r="B10" s="21">
        <v>10500</v>
      </c>
      <c r="C10" s="13" t="s">
        <v>7</v>
      </c>
      <c r="D10" s="13">
        <v>444.19</v>
      </c>
      <c r="E10" s="24" t="s">
        <v>61</v>
      </c>
      <c r="F10" s="13">
        <v>180317</v>
      </c>
    </row>
    <row r="11" spans="1:6" ht="22.5">
      <c r="A11" s="16">
        <f>SUM(A2:A10)</f>
        <v>197323994</v>
      </c>
      <c r="B11" s="10"/>
      <c r="C11" s="10"/>
      <c r="D11" s="10"/>
      <c r="E11" s="10" t="s">
        <v>97</v>
      </c>
      <c r="F11" s="10"/>
    </row>
    <row r="12" spans="1:6" ht="22.5">
      <c r="A12" s="8"/>
      <c r="B12" s="8"/>
      <c r="C12" s="8"/>
      <c r="D12" s="8"/>
      <c r="E12" s="8"/>
      <c r="F12" s="8"/>
    </row>
    <row r="13" spans="1:6" ht="22.5">
      <c r="A13" s="8"/>
      <c r="B13" s="8"/>
      <c r="C13" s="8"/>
      <c r="D13" s="8"/>
      <c r="E13" s="8"/>
      <c r="F13" s="8"/>
    </row>
    <row r="14" spans="1:6" ht="22.5">
      <c r="A14" s="8"/>
      <c r="B14" s="8"/>
      <c r="C14" s="8"/>
      <c r="D14" s="8"/>
      <c r="E14" s="8"/>
      <c r="F14" s="8"/>
    </row>
    <row r="15" spans="1:6" ht="22.5">
      <c r="A15" s="8"/>
      <c r="B15" s="8"/>
      <c r="C15" s="8"/>
      <c r="D15" s="8"/>
      <c r="E15" s="8"/>
      <c r="F15" s="8"/>
    </row>
    <row r="16" spans="1:6" ht="22.5">
      <c r="A16" s="8"/>
      <c r="B16" s="8"/>
      <c r="C16" s="8"/>
      <c r="D16" s="8"/>
      <c r="E16" s="8"/>
      <c r="F16" s="8"/>
    </row>
    <row r="17" spans="1:6" ht="22.5">
      <c r="A17" s="8"/>
      <c r="B17" s="8"/>
      <c r="C17" s="8"/>
      <c r="D17" s="8"/>
      <c r="E17" s="8"/>
      <c r="F17" s="8"/>
    </row>
    <row r="18" spans="1:6">
      <c r="A18" s="7"/>
      <c r="B18" s="7"/>
      <c r="C18" s="7"/>
      <c r="D18" s="7"/>
      <c r="E18" s="7"/>
      <c r="F18" s="7"/>
    </row>
    <row r="19" spans="1:6">
      <c r="A19" s="7"/>
      <c r="B19" s="7"/>
      <c r="C19" s="7"/>
      <c r="D19" s="7"/>
      <c r="E19" s="7"/>
      <c r="F19" s="7"/>
    </row>
    <row r="20" spans="1:6">
      <c r="A20" s="7"/>
      <c r="B20" s="7"/>
      <c r="C20" s="7"/>
      <c r="D20" s="7"/>
      <c r="E20" s="7"/>
      <c r="F20" s="7"/>
    </row>
    <row r="21" spans="1:6">
      <c r="A21" s="7"/>
      <c r="B21" s="7"/>
      <c r="C21" s="7"/>
      <c r="D21" s="7"/>
      <c r="E21" s="7"/>
      <c r="F21" s="7"/>
    </row>
    <row r="22" spans="1:6">
      <c r="A22" s="7"/>
      <c r="B22" s="7"/>
      <c r="C22" s="7"/>
      <c r="D22" s="7"/>
      <c r="E22" s="7"/>
      <c r="F22" s="7"/>
    </row>
  </sheetData>
  <pageMargins left="0.7" right="0.7" top="0.75" bottom="0.75" header="0.3" footer="0.3"/>
  <pageSetup paperSize="9" scale="97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F22"/>
  <sheetViews>
    <sheetView view="pageBreakPreview" zoomScale="60" zoomScaleNormal="100" workbookViewId="0">
      <selection sqref="A1:F9"/>
    </sheetView>
  </sheetViews>
  <sheetFormatPr defaultRowHeight="14.25"/>
  <cols>
    <col min="1" max="1" width="20.125" customWidth="1"/>
    <col min="2" max="2" width="13.875" customWidth="1"/>
    <col min="3" max="3" width="10.625" customWidth="1"/>
    <col min="4" max="4" width="10.375" customWidth="1"/>
    <col min="5" max="5" width="21.75" customWidth="1"/>
    <col min="6" max="6" width="11.625" customWidth="1"/>
  </cols>
  <sheetData>
    <row r="1" spans="1:6" ht="22.5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</row>
    <row r="2" spans="1:6" ht="157.5">
      <c r="A2" s="27">
        <f>D2*B2</f>
        <v>4152750</v>
      </c>
      <c r="B2" s="21">
        <v>169500</v>
      </c>
      <c r="C2" s="13" t="s">
        <v>7</v>
      </c>
      <c r="D2" s="13">
        <v>24.5</v>
      </c>
      <c r="E2" s="22" t="s">
        <v>62</v>
      </c>
      <c r="F2" s="13">
        <v>190201</v>
      </c>
    </row>
    <row r="3" spans="1:6" ht="67.5">
      <c r="A3" s="27">
        <f t="shared" ref="A3:A8" si="0">D3*B3</f>
        <v>3344250</v>
      </c>
      <c r="B3" s="21">
        <v>136500</v>
      </c>
      <c r="C3" s="13" t="s">
        <v>7</v>
      </c>
      <c r="D3" s="13">
        <v>24.5</v>
      </c>
      <c r="E3" s="24" t="s">
        <v>63</v>
      </c>
      <c r="F3" s="13">
        <v>190402</v>
      </c>
    </row>
    <row r="4" spans="1:6" ht="45">
      <c r="A4" s="27">
        <f t="shared" si="0"/>
        <v>1445000</v>
      </c>
      <c r="B4" s="21">
        <v>144500</v>
      </c>
      <c r="C4" s="13" t="s">
        <v>70</v>
      </c>
      <c r="D4" s="13">
        <v>10</v>
      </c>
      <c r="E4" s="24" t="s">
        <v>64</v>
      </c>
      <c r="F4" s="13">
        <v>190501</v>
      </c>
    </row>
    <row r="5" spans="1:6" ht="45">
      <c r="A5" s="27">
        <f t="shared" si="0"/>
        <v>559002.4</v>
      </c>
      <c r="B5" s="21">
        <v>9140</v>
      </c>
      <c r="C5" s="13" t="s">
        <v>7</v>
      </c>
      <c r="D5" s="13">
        <v>61.16</v>
      </c>
      <c r="E5" s="24" t="s">
        <v>65</v>
      </c>
      <c r="F5" s="13">
        <v>190502</v>
      </c>
    </row>
    <row r="6" spans="1:6" ht="135">
      <c r="A6" s="27">
        <f t="shared" si="0"/>
        <v>3171900</v>
      </c>
      <c r="B6" s="21">
        <v>109000</v>
      </c>
      <c r="C6" s="13" t="s">
        <v>69</v>
      </c>
      <c r="D6" s="13">
        <v>29.1</v>
      </c>
      <c r="E6" s="24" t="s">
        <v>66</v>
      </c>
      <c r="F6" s="13">
        <v>190701</v>
      </c>
    </row>
    <row r="7" spans="1:6" ht="90">
      <c r="A7" s="27">
        <f t="shared" si="0"/>
        <v>7690409.9999999991</v>
      </c>
      <c r="B7" s="21">
        <v>469500</v>
      </c>
      <c r="C7" s="13" t="s">
        <v>7</v>
      </c>
      <c r="D7" s="13">
        <v>16.38</v>
      </c>
      <c r="E7" s="24" t="s">
        <v>67</v>
      </c>
      <c r="F7" s="13">
        <v>190706</v>
      </c>
    </row>
    <row r="8" spans="1:6" ht="180">
      <c r="A8" s="27">
        <f t="shared" si="0"/>
        <v>2587395</v>
      </c>
      <c r="B8" s="21">
        <v>543000</v>
      </c>
      <c r="C8" s="13" t="s">
        <v>7</v>
      </c>
      <c r="D8" s="13">
        <v>4.7649999999999997</v>
      </c>
      <c r="E8" s="24" t="s">
        <v>68</v>
      </c>
      <c r="F8" s="13">
        <v>190802</v>
      </c>
    </row>
    <row r="9" spans="1:6" ht="22.5">
      <c r="A9" s="16">
        <f>SUM(A2:A8)</f>
        <v>22950707.399999999</v>
      </c>
      <c r="B9" s="10"/>
      <c r="C9" s="10"/>
      <c r="D9" s="10"/>
      <c r="E9" s="10" t="s">
        <v>97</v>
      </c>
      <c r="F9" s="10"/>
    </row>
    <row r="10" spans="1:6" ht="22.5">
      <c r="B10" s="8"/>
      <c r="C10" s="8"/>
      <c r="D10" s="8"/>
      <c r="E10" s="8"/>
      <c r="F10" s="8"/>
    </row>
    <row r="11" spans="1:6" ht="22.5">
      <c r="A11" s="8"/>
      <c r="B11" s="8"/>
      <c r="C11" s="8"/>
      <c r="D11" s="8"/>
      <c r="E11" s="8"/>
      <c r="F11" s="8"/>
    </row>
    <row r="12" spans="1:6" ht="22.5">
      <c r="A12" s="8"/>
      <c r="B12" s="8"/>
      <c r="C12" s="8"/>
      <c r="D12" s="8"/>
      <c r="E12" s="8"/>
      <c r="F12" s="8"/>
    </row>
    <row r="13" spans="1:6" ht="22.5">
      <c r="A13" s="8"/>
      <c r="B13" s="8"/>
      <c r="C13" s="8"/>
      <c r="D13" s="8"/>
      <c r="E13" s="8"/>
      <c r="F13" s="8"/>
    </row>
    <row r="14" spans="1:6" ht="22.5">
      <c r="A14" s="8"/>
      <c r="B14" s="8"/>
      <c r="C14" s="8"/>
      <c r="D14" s="8"/>
      <c r="E14" s="8"/>
      <c r="F14" s="8"/>
    </row>
    <row r="15" spans="1:6" ht="22.5">
      <c r="A15" s="8"/>
      <c r="B15" s="8"/>
      <c r="C15" s="8"/>
      <c r="D15" s="8"/>
      <c r="E15" s="8"/>
      <c r="F15" s="8"/>
    </row>
    <row r="16" spans="1:6" ht="22.5">
      <c r="A16" s="8"/>
      <c r="B16" s="8"/>
      <c r="C16" s="8"/>
      <c r="D16" s="8"/>
      <c r="E16" s="8"/>
      <c r="F16" s="8"/>
    </row>
    <row r="17" spans="1:6" ht="22.5">
      <c r="A17" s="8"/>
      <c r="B17" s="8"/>
      <c r="C17" s="8"/>
      <c r="D17" s="8"/>
      <c r="E17" s="8"/>
      <c r="F17" s="8"/>
    </row>
    <row r="18" spans="1:6">
      <c r="A18" s="7"/>
      <c r="B18" s="7"/>
      <c r="C18" s="7"/>
      <c r="D18" s="7"/>
      <c r="E18" s="7"/>
      <c r="F18" s="7"/>
    </row>
    <row r="19" spans="1:6">
      <c r="A19" s="7"/>
      <c r="B19" s="7"/>
      <c r="C19" s="7"/>
      <c r="D19" s="7"/>
      <c r="E19" s="7"/>
      <c r="F19" s="7"/>
    </row>
    <row r="20" spans="1:6">
      <c r="A20" s="7"/>
      <c r="B20" s="7"/>
      <c r="C20" s="7"/>
      <c r="D20" s="7"/>
      <c r="E20" s="7"/>
      <c r="F20" s="7"/>
    </row>
    <row r="21" spans="1:6">
      <c r="A21" s="7"/>
      <c r="B21" s="7"/>
      <c r="C21" s="7"/>
      <c r="D21" s="7"/>
      <c r="E21" s="7"/>
      <c r="F21" s="7"/>
    </row>
    <row r="22" spans="1:6">
      <c r="A22" s="7"/>
      <c r="B22" s="7"/>
      <c r="C22" s="7"/>
      <c r="D22" s="7"/>
      <c r="E22" s="7"/>
      <c r="F22" s="7"/>
    </row>
  </sheetData>
  <pageMargins left="0.7" right="0.7" top="0.75" bottom="0.75" header="0.3" footer="0.3"/>
  <pageSetup paperSize="9" scale="9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5"/>
  <sheetViews>
    <sheetView view="pageBreakPreview" zoomScale="60" zoomScaleNormal="100" workbookViewId="0">
      <selection sqref="A1:F3"/>
    </sheetView>
  </sheetViews>
  <sheetFormatPr defaultRowHeight="14.25"/>
  <cols>
    <col min="1" max="1" width="20" customWidth="1"/>
    <col min="2" max="2" width="12.875" customWidth="1"/>
    <col min="3" max="3" width="8.375" customWidth="1"/>
    <col min="4" max="4" width="8" customWidth="1"/>
    <col min="5" max="5" width="25.5" customWidth="1"/>
    <col min="6" max="6" width="10.375" customWidth="1"/>
  </cols>
  <sheetData>
    <row r="1" spans="1:6" ht="22.5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</row>
    <row r="2" spans="1:6" ht="90">
      <c r="A2" s="20">
        <f>B2*D2</f>
        <v>9836050</v>
      </c>
      <c r="B2" s="21">
        <v>626500</v>
      </c>
      <c r="C2" s="13" t="s">
        <v>10</v>
      </c>
      <c r="D2" s="13">
        <v>15.7</v>
      </c>
      <c r="E2" s="38" t="s">
        <v>8</v>
      </c>
      <c r="F2" s="39" t="s">
        <v>9</v>
      </c>
    </row>
    <row r="3" spans="1:6" ht="39" customHeight="1">
      <c r="A3" s="16">
        <f>A2</f>
        <v>9836050</v>
      </c>
      <c r="B3" s="10"/>
      <c r="C3" s="10"/>
      <c r="D3" s="10"/>
      <c r="E3" s="10" t="s">
        <v>97</v>
      </c>
      <c r="F3" s="10"/>
    </row>
    <row r="4" spans="1:6" ht="22.5">
      <c r="A4" s="1"/>
      <c r="B4" s="1"/>
      <c r="C4" s="1"/>
      <c r="D4" s="1"/>
      <c r="E4" s="1"/>
      <c r="F4" s="1"/>
    </row>
    <row r="5" spans="1:6" ht="22.5">
      <c r="A5" s="1"/>
      <c r="B5" s="1"/>
      <c r="C5" s="1"/>
      <c r="D5" s="1"/>
      <c r="E5" s="1"/>
      <c r="F5" s="1"/>
    </row>
    <row r="6" spans="1:6" ht="22.5">
      <c r="A6" s="1"/>
      <c r="B6" s="1"/>
      <c r="C6" s="1"/>
      <c r="D6" s="1"/>
      <c r="E6" s="1"/>
      <c r="F6" s="1"/>
    </row>
    <row r="7" spans="1:6" ht="22.5">
      <c r="A7" s="1"/>
      <c r="B7" s="1"/>
      <c r="C7" s="1"/>
      <c r="D7" s="1"/>
      <c r="E7" s="1"/>
      <c r="F7" s="1"/>
    </row>
    <row r="8" spans="1:6" ht="22.5">
      <c r="A8" s="1"/>
      <c r="B8" s="1"/>
      <c r="C8" s="1"/>
      <c r="D8" s="1"/>
      <c r="E8" s="1"/>
      <c r="F8" s="1"/>
    </row>
    <row r="9" spans="1:6" ht="22.5">
      <c r="A9" s="1"/>
      <c r="B9" s="1"/>
      <c r="C9" s="1"/>
      <c r="D9" s="1"/>
      <c r="E9" s="1"/>
      <c r="F9" s="1"/>
    </row>
    <row r="10" spans="1:6" ht="22.5">
      <c r="A10" s="1"/>
      <c r="B10" s="1"/>
      <c r="C10" s="1"/>
      <c r="D10" s="1"/>
      <c r="E10" s="1"/>
      <c r="F10" s="1"/>
    </row>
    <row r="11" spans="1:6" ht="22.5">
      <c r="A11" s="1"/>
      <c r="B11" s="1"/>
      <c r="C11" s="1"/>
      <c r="D11" s="1"/>
      <c r="E11" s="1"/>
      <c r="F11" s="1"/>
    </row>
    <row r="12" spans="1:6" ht="22.5">
      <c r="A12" s="1"/>
      <c r="B12" s="1"/>
      <c r="C12" s="1"/>
      <c r="D12" s="1"/>
      <c r="E12" s="1"/>
      <c r="F12" s="1"/>
    </row>
    <row r="13" spans="1:6" ht="22.5">
      <c r="A13" s="1"/>
      <c r="B13" s="1"/>
      <c r="C13" s="1"/>
      <c r="D13" s="1"/>
      <c r="E13" s="1"/>
      <c r="F13" s="1"/>
    </row>
    <row r="14" spans="1:6" ht="22.5">
      <c r="A14" s="1"/>
      <c r="B14" s="1"/>
      <c r="C14" s="1"/>
      <c r="D14" s="1"/>
      <c r="E14" s="1"/>
      <c r="F14" s="1"/>
    </row>
    <row r="15" spans="1:6" ht="22.5">
      <c r="A15" s="1"/>
      <c r="B15" s="1"/>
      <c r="C15" s="1"/>
      <c r="D15" s="1"/>
      <c r="E15" s="1"/>
      <c r="F15" s="1"/>
    </row>
    <row r="16" spans="1:6" ht="22.5">
      <c r="A16" s="1"/>
      <c r="B16" s="1"/>
      <c r="C16" s="1"/>
      <c r="D16" s="1"/>
      <c r="E16" s="1"/>
      <c r="F16" s="1"/>
    </row>
    <row r="17" spans="1:6" ht="22.5">
      <c r="A17" s="1"/>
      <c r="B17" s="1"/>
      <c r="C17" s="1"/>
      <c r="D17" s="1"/>
      <c r="E17" s="1"/>
      <c r="F17" s="1"/>
    </row>
    <row r="18" spans="1:6" ht="22.5">
      <c r="A18" s="1"/>
      <c r="B18" s="1"/>
      <c r="C18" s="1"/>
      <c r="D18" s="1"/>
      <c r="E18" s="1"/>
      <c r="F18" s="1"/>
    </row>
    <row r="19" spans="1:6" ht="22.5">
      <c r="A19" s="1"/>
      <c r="B19" s="1"/>
      <c r="C19" s="1"/>
      <c r="D19" s="1"/>
      <c r="E19" s="1"/>
      <c r="F19" s="1"/>
    </row>
    <row r="20" spans="1:6" ht="22.5">
      <c r="A20" s="1"/>
      <c r="B20" s="1"/>
      <c r="C20" s="1"/>
      <c r="D20" s="1"/>
      <c r="E20" s="1"/>
      <c r="F20" s="1"/>
    </row>
    <row r="21" spans="1:6" ht="22.5">
      <c r="A21" s="1"/>
      <c r="B21" s="1"/>
      <c r="C21" s="1"/>
      <c r="D21" s="1"/>
      <c r="E21" s="1"/>
      <c r="F21" s="1"/>
    </row>
    <row r="22" spans="1:6" ht="22.5">
      <c r="A22" s="1"/>
      <c r="B22" s="1"/>
      <c r="C22" s="1"/>
      <c r="D22" s="1"/>
      <c r="E22" s="1"/>
      <c r="F22" s="1"/>
    </row>
    <row r="23" spans="1:6" ht="22.5">
      <c r="A23" s="1"/>
      <c r="B23" s="1"/>
      <c r="C23" s="1"/>
      <c r="D23" s="1"/>
      <c r="E23" s="1"/>
      <c r="F23" s="1"/>
    </row>
    <row r="24" spans="1:6" ht="22.5">
      <c r="A24" s="1"/>
      <c r="B24" s="1"/>
      <c r="C24" s="1"/>
      <c r="D24" s="1"/>
      <c r="E24" s="1"/>
      <c r="F24" s="1"/>
    </row>
    <row r="25" spans="1:6" ht="22.5">
      <c r="A25" s="1"/>
      <c r="B25" s="1"/>
      <c r="C25" s="1"/>
      <c r="D25" s="1"/>
      <c r="E25" s="1"/>
      <c r="F25" s="1"/>
    </row>
  </sheetData>
  <pageMargins left="0.7" right="0.7" top="0.75" bottom="0.75" header="0.3" footer="0.3"/>
  <pageSetup paperSize="9" scale="95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F22"/>
  <sheetViews>
    <sheetView view="pageBreakPreview" zoomScale="60" zoomScaleNormal="100" workbookViewId="0">
      <selection sqref="A1:F5"/>
    </sheetView>
  </sheetViews>
  <sheetFormatPr defaultRowHeight="14.25"/>
  <cols>
    <col min="1" max="1" width="19.875" customWidth="1"/>
    <col min="2" max="2" width="12.75" customWidth="1"/>
    <col min="3" max="3" width="9.625" customWidth="1"/>
    <col min="5" max="5" width="20.625" customWidth="1"/>
    <col min="6" max="6" width="10.625" customWidth="1"/>
  </cols>
  <sheetData>
    <row r="1" spans="1:6" ht="22.5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</row>
    <row r="2" spans="1:6" ht="67.5">
      <c r="A2" s="20">
        <f>B2*D2</f>
        <v>17435000</v>
      </c>
      <c r="B2" s="21">
        <v>317000</v>
      </c>
      <c r="C2" s="13" t="s">
        <v>7</v>
      </c>
      <c r="D2" s="13">
        <v>55</v>
      </c>
      <c r="E2" s="24" t="s">
        <v>71</v>
      </c>
      <c r="F2" s="18">
        <v>200104</v>
      </c>
    </row>
    <row r="3" spans="1:6" ht="67.5">
      <c r="A3" s="20">
        <f t="shared" ref="A3:A4" si="0">B3*D3</f>
        <v>19334135</v>
      </c>
      <c r="B3" s="21">
        <v>265000</v>
      </c>
      <c r="C3" s="13" t="s">
        <v>7</v>
      </c>
      <c r="D3" s="13">
        <v>72.959000000000003</v>
      </c>
      <c r="E3" s="24" t="s">
        <v>72</v>
      </c>
      <c r="F3" s="13">
        <v>200304</v>
      </c>
    </row>
    <row r="4" spans="1:6" ht="67.5">
      <c r="A4" s="20">
        <f t="shared" si="0"/>
        <v>54166875</v>
      </c>
      <c r="B4" s="21">
        <v>262500</v>
      </c>
      <c r="C4" s="13" t="s">
        <v>7</v>
      </c>
      <c r="D4" s="13">
        <v>206.35</v>
      </c>
      <c r="E4" s="24" t="s">
        <v>73</v>
      </c>
      <c r="F4" s="18">
        <v>200309</v>
      </c>
    </row>
    <row r="5" spans="1:6" ht="22.5">
      <c r="A5" s="16">
        <f>A4+A3+A2</f>
        <v>90936010</v>
      </c>
      <c r="B5" s="10"/>
      <c r="C5" s="10"/>
      <c r="D5" s="10"/>
      <c r="E5" s="10" t="s">
        <v>97</v>
      </c>
      <c r="F5" s="10"/>
    </row>
    <row r="6" spans="1:6" ht="22.5">
      <c r="A6" s="8"/>
      <c r="B6" s="8"/>
      <c r="C6" s="8"/>
      <c r="D6" s="8"/>
      <c r="E6" s="8"/>
      <c r="F6" s="8"/>
    </row>
    <row r="7" spans="1:6" ht="22.5">
      <c r="A7" s="8"/>
      <c r="B7" s="8"/>
      <c r="C7" s="8"/>
      <c r="D7" s="8"/>
      <c r="E7" s="8"/>
      <c r="F7" s="8"/>
    </row>
    <row r="8" spans="1:6" ht="22.5">
      <c r="A8" s="8"/>
      <c r="B8" s="8"/>
      <c r="C8" s="8"/>
      <c r="D8" s="8"/>
      <c r="E8" s="8"/>
      <c r="F8" s="8"/>
    </row>
    <row r="9" spans="1:6" ht="22.5">
      <c r="A9" s="8"/>
      <c r="B9" s="8"/>
      <c r="C9" s="8"/>
      <c r="D9" s="8"/>
      <c r="E9" s="8"/>
      <c r="F9" s="8"/>
    </row>
    <row r="10" spans="1:6" ht="22.5">
      <c r="A10" s="8"/>
      <c r="B10" s="8"/>
      <c r="C10" s="8"/>
      <c r="D10" s="8"/>
      <c r="E10" s="8"/>
      <c r="F10" s="8"/>
    </row>
    <row r="11" spans="1:6" ht="22.5">
      <c r="A11" s="8"/>
      <c r="B11" s="8"/>
      <c r="C11" s="8"/>
      <c r="D11" s="8"/>
      <c r="E11" s="8"/>
      <c r="F11" s="8"/>
    </row>
    <row r="12" spans="1:6" ht="22.5">
      <c r="A12" s="8"/>
      <c r="B12" s="8"/>
      <c r="C12" s="8"/>
      <c r="D12" s="8"/>
      <c r="E12" s="8"/>
      <c r="F12" s="8"/>
    </row>
    <row r="13" spans="1:6" ht="22.5">
      <c r="A13" s="8"/>
      <c r="B13" s="8"/>
      <c r="C13" s="8"/>
      <c r="D13" s="8"/>
      <c r="E13" s="8"/>
      <c r="F13" s="8"/>
    </row>
    <row r="14" spans="1:6" ht="22.5">
      <c r="A14" s="8"/>
      <c r="B14" s="8"/>
      <c r="C14" s="8"/>
      <c r="D14" s="8"/>
      <c r="E14" s="8"/>
      <c r="F14" s="8"/>
    </row>
    <row r="15" spans="1:6" ht="22.5">
      <c r="A15" s="8"/>
      <c r="B15" s="8"/>
      <c r="C15" s="8"/>
      <c r="D15" s="8"/>
      <c r="E15" s="8"/>
      <c r="F15" s="8"/>
    </row>
    <row r="16" spans="1:6" ht="22.5">
      <c r="A16" s="8"/>
      <c r="B16" s="8"/>
      <c r="C16" s="8"/>
      <c r="D16" s="8"/>
      <c r="E16" s="8"/>
      <c r="F16" s="8"/>
    </row>
    <row r="17" spans="1:6" ht="22.5">
      <c r="A17" s="8"/>
      <c r="B17" s="8"/>
      <c r="C17" s="8"/>
      <c r="D17" s="8"/>
      <c r="E17" s="8"/>
      <c r="F17" s="8"/>
    </row>
    <row r="18" spans="1:6">
      <c r="A18" s="7"/>
      <c r="B18" s="7"/>
      <c r="C18" s="7"/>
      <c r="D18" s="7"/>
      <c r="E18" s="7"/>
      <c r="F18" s="7"/>
    </row>
    <row r="19" spans="1:6">
      <c r="A19" s="7"/>
      <c r="B19" s="7"/>
      <c r="C19" s="7"/>
      <c r="D19" s="7"/>
      <c r="E19" s="7"/>
      <c r="F19" s="7"/>
    </row>
    <row r="20" spans="1:6">
      <c r="A20" s="7"/>
      <c r="B20" s="7"/>
      <c r="C20" s="7"/>
      <c r="D20" s="7"/>
      <c r="E20" s="7"/>
      <c r="F20" s="7"/>
    </row>
    <row r="21" spans="1:6">
      <c r="A21" s="7"/>
      <c r="B21" s="7"/>
      <c r="C21" s="7"/>
      <c r="D21" s="7"/>
      <c r="E21" s="7"/>
      <c r="F21" s="7"/>
    </row>
    <row r="22" spans="1:6">
      <c r="A22" s="7"/>
      <c r="B22" s="7"/>
      <c r="C22" s="7"/>
      <c r="D22" s="7"/>
      <c r="E22" s="7"/>
      <c r="F22" s="7"/>
    </row>
  </sheetData>
  <pageMargins left="0.7" right="0.7" top="0.75" bottom="0.75" header="0.3" footer="0.3"/>
  <pageSetup paperSize="9" scale="97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F22"/>
  <sheetViews>
    <sheetView view="pageBreakPreview" zoomScale="60" zoomScaleNormal="100" workbookViewId="0">
      <selection sqref="A1:F3"/>
    </sheetView>
  </sheetViews>
  <sheetFormatPr defaultRowHeight="14.25"/>
  <cols>
    <col min="1" max="1" width="18.75" customWidth="1"/>
    <col min="2" max="2" width="13.75" customWidth="1"/>
    <col min="5" max="5" width="20.5" customWidth="1"/>
    <col min="6" max="6" width="10.25" customWidth="1"/>
  </cols>
  <sheetData>
    <row r="1" spans="1:6" ht="22.5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</row>
    <row r="2" spans="1:6" ht="67.5">
      <c r="A2" s="26">
        <f>D2*B2</f>
        <v>12984080</v>
      </c>
      <c r="B2" s="21">
        <v>218000</v>
      </c>
      <c r="C2" s="13" t="s">
        <v>7</v>
      </c>
      <c r="D2" s="13">
        <v>59.56</v>
      </c>
      <c r="E2" s="24" t="s">
        <v>74</v>
      </c>
      <c r="F2" s="13">
        <v>210304</v>
      </c>
    </row>
    <row r="3" spans="1:6" ht="22.5">
      <c r="A3" s="16">
        <f>A2</f>
        <v>12984080</v>
      </c>
      <c r="B3" s="10"/>
      <c r="C3" s="10"/>
      <c r="D3" s="10"/>
      <c r="E3" s="10" t="s">
        <v>97</v>
      </c>
      <c r="F3" s="10"/>
    </row>
    <row r="4" spans="1:6" ht="22.5">
      <c r="A4" s="8"/>
      <c r="B4" s="8"/>
      <c r="C4" s="8"/>
      <c r="D4" s="8"/>
      <c r="E4" s="8"/>
      <c r="F4" s="8"/>
    </row>
    <row r="5" spans="1:6" ht="22.5">
      <c r="A5" s="8"/>
      <c r="B5" s="8"/>
      <c r="C5" s="8"/>
      <c r="D5" s="8"/>
      <c r="E5" s="8"/>
      <c r="F5" s="8"/>
    </row>
    <row r="6" spans="1:6" ht="22.5">
      <c r="A6" s="8"/>
      <c r="B6" s="8"/>
      <c r="C6" s="8"/>
      <c r="D6" s="8"/>
      <c r="E6" s="8"/>
      <c r="F6" s="8"/>
    </row>
    <row r="7" spans="1:6" ht="22.5">
      <c r="A7" s="8"/>
      <c r="B7" s="8"/>
      <c r="C7" s="8"/>
      <c r="D7" s="8"/>
      <c r="E7" s="8"/>
      <c r="F7" s="8"/>
    </row>
    <row r="8" spans="1:6" ht="22.5">
      <c r="A8" s="8"/>
      <c r="B8" s="8"/>
      <c r="C8" s="8"/>
      <c r="D8" s="8"/>
      <c r="E8" s="8"/>
      <c r="F8" s="8"/>
    </row>
    <row r="9" spans="1:6" ht="22.5">
      <c r="A9" s="8"/>
      <c r="B9" s="8"/>
      <c r="C9" s="8"/>
      <c r="D9" s="8"/>
      <c r="E9" s="8"/>
      <c r="F9" s="8"/>
    </row>
    <row r="10" spans="1:6" ht="22.5">
      <c r="A10" s="8"/>
      <c r="B10" s="8"/>
      <c r="C10" s="8"/>
      <c r="D10" s="8"/>
      <c r="E10" s="8"/>
      <c r="F10" s="8"/>
    </row>
    <row r="11" spans="1:6" ht="22.5">
      <c r="A11" s="8"/>
      <c r="B11" s="8"/>
      <c r="C11" s="8"/>
      <c r="D11" s="8"/>
      <c r="E11" s="8"/>
      <c r="F11" s="8"/>
    </row>
    <row r="12" spans="1:6" ht="22.5">
      <c r="A12" s="8"/>
      <c r="B12" s="8"/>
      <c r="C12" s="8"/>
      <c r="D12" s="8"/>
      <c r="E12" s="8"/>
      <c r="F12" s="8"/>
    </row>
    <row r="13" spans="1:6" ht="22.5">
      <c r="A13" s="8"/>
      <c r="B13" s="8"/>
      <c r="C13" s="8"/>
      <c r="D13" s="8"/>
      <c r="E13" s="8"/>
      <c r="F13" s="8"/>
    </row>
    <row r="14" spans="1:6" ht="22.5">
      <c r="A14" s="8"/>
      <c r="B14" s="8"/>
      <c r="C14" s="8"/>
      <c r="D14" s="8"/>
      <c r="E14" s="8"/>
      <c r="F14" s="8"/>
    </row>
    <row r="15" spans="1:6" ht="22.5">
      <c r="A15" s="8"/>
      <c r="B15" s="8"/>
      <c r="C15" s="8"/>
      <c r="D15" s="8"/>
      <c r="E15" s="8"/>
      <c r="F15" s="8"/>
    </row>
    <row r="16" spans="1:6" ht="22.5">
      <c r="A16" s="8"/>
      <c r="B16" s="8"/>
      <c r="C16" s="8"/>
      <c r="D16" s="8"/>
      <c r="E16" s="8"/>
      <c r="F16" s="8"/>
    </row>
    <row r="17" spans="1:6" ht="22.5">
      <c r="A17" s="8"/>
      <c r="B17" s="8"/>
      <c r="C17" s="8"/>
      <c r="D17" s="8"/>
      <c r="E17" s="8"/>
      <c r="F17" s="8"/>
    </row>
    <row r="18" spans="1:6">
      <c r="A18" s="7"/>
      <c r="B18" s="7"/>
      <c r="C18" s="7"/>
      <c r="D18" s="7"/>
      <c r="E18" s="7"/>
      <c r="F18" s="7"/>
    </row>
    <row r="19" spans="1:6">
      <c r="A19" s="7"/>
      <c r="B19" s="7"/>
      <c r="C19" s="7"/>
      <c r="D19" s="7"/>
      <c r="E19" s="7"/>
      <c r="F19" s="7"/>
    </row>
    <row r="20" spans="1:6">
      <c r="A20" s="7"/>
      <c r="B20" s="7"/>
      <c r="C20" s="7"/>
      <c r="D20" s="7"/>
      <c r="E20" s="7"/>
      <c r="F20" s="7"/>
    </row>
    <row r="21" spans="1:6">
      <c r="A21" s="7"/>
      <c r="B21" s="7"/>
      <c r="C21" s="7"/>
      <c r="D21" s="7"/>
      <c r="E21" s="7"/>
      <c r="F21" s="7"/>
    </row>
    <row r="22" spans="1:6">
      <c r="A22" s="7"/>
      <c r="B22" s="7"/>
      <c r="C22" s="7"/>
      <c r="D22" s="7"/>
      <c r="E22" s="7"/>
      <c r="F22" s="7"/>
    </row>
  </sheetData>
  <pageMargins left="0.7" right="0.7" top="0.75" bottom="0.75" header="0.3" footer="0.3"/>
  <pageSetup paperSize="9" scale="98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F22"/>
  <sheetViews>
    <sheetView view="pageBreakPreview" zoomScale="60" zoomScaleNormal="100" workbookViewId="0">
      <selection sqref="A1:F6"/>
    </sheetView>
  </sheetViews>
  <sheetFormatPr defaultRowHeight="14.25"/>
  <cols>
    <col min="1" max="1" width="19.5" customWidth="1"/>
    <col min="2" max="2" width="13.75" customWidth="1"/>
    <col min="5" max="5" width="23.5" customWidth="1"/>
    <col min="6" max="6" width="10.125" customWidth="1"/>
  </cols>
  <sheetData>
    <row r="1" spans="1:6" ht="22.5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</row>
    <row r="2" spans="1:6" ht="67.5">
      <c r="A2" s="20">
        <f>D2*B2</f>
        <v>20246156</v>
      </c>
      <c r="B2" s="21">
        <v>634000</v>
      </c>
      <c r="C2" s="13" t="s">
        <v>7</v>
      </c>
      <c r="D2" s="13">
        <v>31.934000000000001</v>
      </c>
      <c r="E2" s="24" t="s">
        <v>75</v>
      </c>
      <c r="F2" s="18">
        <v>220401</v>
      </c>
    </row>
    <row r="3" spans="1:6" ht="90">
      <c r="A3" s="20">
        <f t="shared" ref="A3:A5" si="0">D3*B3</f>
        <v>273702</v>
      </c>
      <c r="B3" s="21">
        <v>33000</v>
      </c>
      <c r="C3" s="13" t="s">
        <v>7</v>
      </c>
      <c r="D3" s="13">
        <v>8.2940000000000005</v>
      </c>
      <c r="E3" s="24" t="s">
        <v>76</v>
      </c>
      <c r="F3" s="13">
        <v>220601</v>
      </c>
    </row>
    <row r="4" spans="1:6" ht="45">
      <c r="A4" s="20">
        <f t="shared" si="0"/>
        <v>550254</v>
      </c>
      <c r="B4" s="21">
        <v>62600</v>
      </c>
      <c r="C4" s="13" t="s">
        <v>7</v>
      </c>
      <c r="D4" s="13">
        <v>8.7899999999999991</v>
      </c>
      <c r="E4" s="24" t="s">
        <v>77</v>
      </c>
      <c r="F4" s="13">
        <v>220607</v>
      </c>
    </row>
    <row r="5" spans="1:6" ht="90">
      <c r="A5" s="20">
        <f t="shared" si="0"/>
        <v>9603582</v>
      </c>
      <c r="B5" s="21">
        <v>56900</v>
      </c>
      <c r="C5" s="13" t="s">
        <v>69</v>
      </c>
      <c r="D5" s="13">
        <v>168.78</v>
      </c>
      <c r="E5" s="24" t="s">
        <v>78</v>
      </c>
      <c r="F5" s="13">
        <v>220704</v>
      </c>
    </row>
    <row r="6" spans="1:6" ht="22.5">
      <c r="A6" s="16">
        <f>SUM(A2:A5)</f>
        <v>30673694</v>
      </c>
      <c r="B6" s="10"/>
      <c r="C6" s="10"/>
      <c r="D6" s="10"/>
      <c r="E6" s="10" t="s">
        <v>97</v>
      </c>
      <c r="F6" s="10"/>
    </row>
    <row r="7" spans="1:6" ht="22.5">
      <c r="A7" s="8"/>
      <c r="B7" s="8"/>
      <c r="C7" s="8"/>
      <c r="D7" s="8"/>
      <c r="E7" s="8"/>
      <c r="F7" s="8"/>
    </row>
    <row r="8" spans="1:6" ht="22.5">
      <c r="A8" s="8"/>
      <c r="B8" s="8"/>
      <c r="C8" s="8"/>
      <c r="D8" s="8"/>
      <c r="E8" s="8"/>
      <c r="F8" s="8"/>
    </row>
    <row r="9" spans="1:6" ht="22.5">
      <c r="A9" s="8"/>
      <c r="B9" s="8"/>
      <c r="C9" s="8"/>
      <c r="D9" s="8"/>
      <c r="E9" s="8"/>
      <c r="F9" s="8"/>
    </row>
    <row r="10" spans="1:6" ht="22.5">
      <c r="A10" s="8"/>
      <c r="B10" s="8"/>
      <c r="C10" s="8"/>
      <c r="D10" s="8"/>
      <c r="E10" s="8"/>
      <c r="F10" s="8"/>
    </row>
    <row r="11" spans="1:6" ht="22.5">
      <c r="A11" s="8"/>
      <c r="B11" s="8"/>
      <c r="C11" s="8"/>
      <c r="D11" s="8"/>
      <c r="E11" s="8"/>
      <c r="F11" s="8"/>
    </row>
    <row r="12" spans="1:6" ht="22.5">
      <c r="A12" s="8"/>
      <c r="B12" s="8"/>
      <c r="C12" s="8"/>
      <c r="D12" s="8"/>
      <c r="E12" s="8"/>
      <c r="F12" s="8"/>
    </row>
    <row r="13" spans="1:6" ht="22.5">
      <c r="A13" s="8"/>
      <c r="B13" s="8"/>
      <c r="C13" s="8"/>
      <c r="D13" s="8"/>
      <c r="E13" s="8"/>
      <c r="F13" s="8"/>
    </row>
    <row r="14" spans="1:6" ht="22.5">
      <c r="A14" s="8"/>
      <c r="B14" s="8"/>
      <c r="C14" s="8"/>
      <c r="D14" s="8"/>
      <c r="E14" s="8"/>
      <c r="F14" s="8"/>
    </row>
    <row r="15" spans="1:6" ht="22.5">
      <c r="A15" s="8"/>
      <c r="B15" s="8"/>
      <c r="C15" s="8"/>
      <c r="D15" s="8"/>
      <c r="E15" s="8"/>
      <c r="F15" s="8"/>
    </row>
    <row r="16" spans="1:6" ht="22.5">
      <c r="A16" s="8"/>
      <c r="B16" s="8"/>
      <c r="C16" s="8"/>
      <c r="D16" s="8"/>
      <c r="E16" s="8"/>
      <c r="F16" s="8"/>
    </row>
    <row r="17" spans="1:6" ht="22.5">
      <c r="A17" s="8"/>
      <c r="B17" s="8"/>
      <c r="C17" s="8"/>
      <c r="D17" s="8"/>
      <c r="E17" s="8"/>
      <c r="F17" s="8"/>
    </row>
    <row r="18" spans="1:6">
      <c r="A18" s="7"/>
      <c r="B18" s="7"/>
      <c r="C18" s="7"/>
      <c r="D18" s="7"/>
      <c r="E18" s="7"/>
      <c r="F18" s="7"/>
    </row>
    <row r="19" spans="1:6">
      <c r="A19" s="7"/>
      <c r="B19" s="7"/>
      <c r="C19" s="7"/>
      <c r="D19" s="7"/>
      <c r="E19" s="7"/>
      <c r="F19" s="7"/>
    </row>
    <row r="20" spans="1:6">
      <c r="A20" s="7"/>
      <c r="B20" s="7"/>
      <c r="C20" s="7"/>
      <c r="D20" s="7"/>
      <c r="E20" s="7"/>
      <c r="F20" s="7"/>
    </row>
    <row r="21" spans="1:6">
      <c r="A21" s="7"/>
      <c r="B21" s="7"/>
      <c r="C21" s="7"/>
      <c r="D21" s="7"/>
      <c r="E21" s="7"/>
      <c r="F21" s="7"/>
    </row>
    <row r="22" spans="1:6">
      <c r="A22" s="7"/>
      <c r="B22" s="7"/>
      <c r="C22" s="7"/>
      <c r="D22" s="7"/>
      <c r="E22" s="7"/>
      <c r="F22" s="7"/>
    </row>
  </sheetData>
  <pageMargins left="0.7" right="0.7" top="0.75" bottom="0.75" header="0.3" footer="0.3"/>
  <pageSetup paperSize="9" scale="95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21:F42"/>
  <sheetViews>
    <sheetView view="pageBreakPreview" topLeftCell="A21" zoomScale="60" zoomScaleNormal="100" workbookViewId="0">
      <selection activeCell="E35" sqref="E35"/>
    </sheetView>
  </sheetViews>
  <sheetFormatPr defaultRowHeight="14.25"/>
  <cols>
    <col min="1" max="1" width="19.375" customWidth="1"/>
    <col min="2" max="2" width="12.75" customWidth="1"/>
    <col min="5" max="5" width="22.25" customWidth="1"/>
    <col min="6" max="6" width="10.875" customWidth="1"/>
  </cols>
  <sheetData>
    <row r="21" spans="1:6" ht="22.5">
      <c r="A21" s="10" t="s">
        <v>0</v>
      </c>
      <c r="B21" s="10" t="s">
        <v>1</v>
      </c>
      <c r="C21" s="10" t="s">
        <v>2</v>
      </c>
      <c r="D21" s="10" t="s">
        <v>3</v>
      </c>
      <c r="E21" s="10" t="s">
        <v>4</v>
      </c>
      <c r="F21" s="10" t="s">
        <v>5</v>
      </c>
    </row>
    <row r="22" spans="1:6" ht="67.5">
      <c r="A22" s="20">
        <f>D22*B22</f>
        <v>1295055</v>
      </c>
      <c r="B22" s="21">
        <v>2862000</v>
      </c>
      <c r="C22" s="13" t="s">
        <v>7</v>
      </c>
      <c r="D22" s="13">
        <v>0.45250000000000001</v>
      </c>
      <c r="E22" s="24" t="s">
        <v>79</v>
      </c>
      <c r="F22" s="18">
        <v>231101</v>
      </c>
    </row>
    <row r="23" spans="1:6" ht="67.5">
      <c r="A23" s="20">
        <f t="shared" ref="A23:A24" si="0">D23*B23</f>
        <v>5908812</v>
      </c>
      <c r="B23" s="21">
        <v>1911000</v>
      </c>
      <c r="C23" s="13" t="s">
        <v>7</v>
      </c>
      <c r="D23" s="13">
        <v>3.0920000000000001</v>
      </c>
      <c r="E23" s="24" t="s">
        <v>80</v>
      </c>
      <c r="F23" s="18">
        <v>231102</v>
      </c>
    </row>
    <row r="24" spans="1:6" ht="67.5">
      <c r="A24" s="20">
        <f t="shared" si="0"/>
        <v>3866200</v>
      </c>
      <c r="B24" s="21">
        <v>1487000</v>
      </c>
      <c r="C24" s="13" t="s">
        <v>7</v>
      </c>
      <c r="D24" s="13">
        <v>2.6</v>
      </c>
      <c r="E24" s="24" t="s">
        <v>81</v>
      </c>
      <c r="F24" s="18">
        <v>231103</v>
      </c>
    </row>
    <row r="25" spans="1:6" ht="22.5">
      <c r="A25" s="16">
        <f>A24+A23+A22</f>
        <v>11070067</v>
      </c>
      <c r="B25" s="10"/>
      <c r="C25" s="10"/>
      <c r="D25" s="10"/>
      <c r="E25" s="10" t="s">
        <v>97</v>
      </c>
      <c r="F25" s="10"/>
    </row>
    <row r="26" spans="1:6" ht="22.5">
      <c r="A26" s="8"/>
      <c r="B26" s="8"/>
      <c r="C26" s="8"/>
      <c r="D26" s="8"/>
      <c r="E26" s="8"/>
      <c r="F26" s="8"/>
    </row>
    <row r="27" spans="1:6" ht="22.5">
      <c r="A27" s="8"/>
      <c r="B27" s="8"/>
      <c r="C27" s="8"/>
      <c r="D27" s="8"/>
      <c r="E27" s="8"/>
      <c r="F27" s="8"/>
    </row>
    <row r="28" spans="1:6" ht="22.5">
      <c r="A28" s="8"/>
      <c r="B28" s="8"/>
      <c r="C28" s="8"/>
      <c r="D28" s="8"/>
      <c r="E28" s="8"/>
      <c r="F28" s="8"/>
    </row>
    <row r="29" spans="1:6" ht="22.5">
      <c r="A29" s="8"/>
      <c r="B29" s="8"/>
      <c r="C29" s="8"/>
      <c r="D29" s="8"/>
      <c r="E29" s="8"/>
      <c r="F29" s="8"/>
    </row>
    <row r="30" spans="1:6" ht="22.5">
      <c r="A30" s="8"/>
      <c r="B30" s="8"/>
      <c r="C30" s="8"/>
      <c r="D30" s="8"/>
      <c r="E30" s="8"/>
      <c r="F30" s="8"/>
    </row>
    <row r="31" spans="1:6" ht="22.5">
      <c r="A31" s="8"/>
      <c r="B31" s="8"/>
      <c r="C31" s="8"/>
      <c r="D31" s="8"/>
      <c r="E31" s="8"/>
      <c r="F31" s="8"/>
    </row>
    <row r="32" spans="1:6" ht="22.5">
      <c r="A32" s="8"/>
      <c r="B32" s="8"/>
      <c r="C32" s="8"/>
      <c r="D32" s="8"/>
      <c r="E32" s="8"/>
      <c r="F32" s="8"/>
    </row>
    <row r="33" spans="1:6" ht="22.5">
      <c r="A33" s="8"/>
      <c r="B33" s="8"/>
      <c r="C33" s="8"/>
      <c r="D33" s="8"/>
      <c r="E33" s="8"/>
      <c r="F33" s="8"/>
    </row>
    <row r="34" spans="1:6" ht="22.5">
      <c r="A34" s="8"/>
      <c r="B34" s="8"/>
      <c r="C34" s="8"/>
      <c r="D34" s="8"/>
      <c r="E34" s="8"/>
      <c r="F34" s="8"/>
    </row>
    <row r="35" spans="1:6" ht="22.5">
      <c r="A35" s="8"/>
      <c r="B35" s="8"/>
      <c r="C35" s="8"/>
      <c r="D35" s="8"/>
      <c r="E35" s="8"/>
      <c r="F35" s="8"/>
    </row>
    <row r="36" spans="1:6" ht="22.5">
      <c r="A36" s="8"/>
      <c r="B36" s="8"/>
      <c r="C36" s="8"/>
      <c r="D36" s="8"/>
      <c r="E36" s="8"/>
      <c r="F36" s="8"/>
    </row>
    <row r="37" spans="1:6" ht="22.5">
      <c r="A37" s="8"/>
      <c r="B37" s="8"/>
      <c r="C37" s="8"/>
      <c r="D37" s="8"/>
      <c r="E37" s="8"/>
      <c r="F37" s="8"/>
    </row>
    <row r="38" spans="1:6">
      <c r="A38" s="7"/>
      <c r="B38" s="7"/>
      <c r="C38" s="7"/>
      <c r="D38" s="7"/>
      <c r="E38" s="7"/>
      <c r="F38" s="7"/>
    </row>
    <row r="39" spans="1:6">
      <c r="A39" s="7"/>
      <c r="B39" s="7"/>
      <c r="C39" s="7"/>
      <c r="D39" s="7"/>
      <c r="E39" s="7"/>
      <c r="F39" s="7"/>
    </row>
    <row r="40" spans="1:6">
      <c r="A40" s="7"/>
      <c r="B40" s="7"/>
      <c r="C40" s="7"/>
      <c r="D40" s="7"/>
      <c r="E40" s="7"/>
      <c r="F40" s="7"/>
    </row>
    <row r="41" spans="1:6">
      <c r="A41" s="7"/>
      <c r="B41" s="7"/>
      <c r="C41" s="7"/>
      <c r="D41" s="7"/>
      <c r="E41" s="7"/>
      <c r="F41" s="7"/>
    </row>
    <row r="42" spans="1:6">
      <c r="A42" s="7"/>
      <c r="B42" s="7"/>
      <c r="C42" s="7"/>
      <c r="D42" s="7"/>
      <c r="E42" s="7"/>
      <c r="F42" s="7"/>
    </row>
  </sheetData>
  <pageMargins left="0.7" right="0.7" top="0.75" bottom="0.75" header="0.3" footer="0.3"/>
  <pageSetup paperSize="9" scale="97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F22"/>
  <sheetViews>
    <sheetView view="pageBreakPreview" zoomScale="60" zoomScaleNormal="100" workbookViewId="0">
      <selection sqref="A1:F5"/>
    </sheetView>
  </sheetViews>
  <sheetFormatPr defaultRowHeight="14.25"/>
  <cols>
    <col min="1" max="1" width="19.875" customWidth="1"/>
    <col min="2" max="2" width="12.625" customWidth="1"/>
    <col min="5" max="5" width="20.625" customWidth="1"/>
    <col min="6" max="6" width="10.25" customWidth="1"/>
  </cols>
  <sheetData>
    <row r="1" spans="1:6" ht="22.5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</row>
    <row r="2" spans="1:6" ht="67.5">
      <c r="A2" s="20">
        <f>D2*B2</f>
        <v>3718176.0000000005</v>
      </c>
      <c r="B2" s="21">
        <v>336000</v>
      </c>
      <c r="C2" s="13" t="s">
        <v>7</v>
      </c>
      <c r="D2" s="13">
        <v>11.066000000000001</v>
      </c>
      <c r="E2" s="24" t="s">
        <v>82</v>
      </c>
      <c r="F2" s="18">
        <v>240301</v>
      </c>
    </row>
    <row r="3" spans="1:6" ht="67.5">
      <c r="A3" s="20">
        <f t="shared" ref="A3:A4" si="0">D3*B3</f>
        <v>4113360</v>
      </c>
      <c r="B3" s="21">
        <v>394000</v>
      </c>
      <c r="C3" s="13" t="s">
        <v>7</v>
      </c>
      <c r="D3" s="13">
        <v>10.44</v>
      </c>
      <c r="E3" s="24" t="s">
        <v>83</v>
      </c>
      <c r="F3" s="18">
        <v>240302</v>
      </c>
    </row>
    <row r="4" spans="1:6" ht="135">
      <c r="A4" s="20">
        <f t="shared" si="0"/>
        <v>2917750</v>
      </c>
      <c r="B4" s="21">
        <v>530500</v>
      </c>
      <c r="C4" s="13" t="s">
        <v>7</v>
      </c>
      <c r="D4" s="13">
        <v>5.5</v>
      </c>
      <c r="E4" s="24" t="s">
        <v>84</v>
      </c>
      <c r="F4" s="18">
        <v>240306</v>
      </c>
    </row>
    <row r="5" spans="1:6" ht="25.5" customHeight="1">
      <c r="A5" s="16">
        <f>A4+A3+A2</f>
        <v>10749286</v>
      </c>
      <c r="B5" s="10"/>
      <c r="C5" s="10"/>
      <c r="D5" s="10"/>
      <c r="E5" s="10" t="s">
        <v>97</v>
      </c>
      <c r="F5" s="10"/>
    </row>
    <row r="6" spans="1:6" ht="22.5">
      <c r="A6" s="8"/>
      <c r="B6" s="8"/>
      <c r="C6" s="8"/>
      <c r="D6" s="8"/>
      <c r="E6" s="8"/>
      <c r="F6" s="8"/>
    </row>
    <row r="7" spans="1:6" ht="22.5">
      <c r="A7" s="8"/>
      <c r="B7" s="8"/>
      <c r="C7" s="8"/>
      <c r="D7" s="8"/>
      <c r="E7" s="8"/>
      <c r="F7" s="8"/>
    </row>
    <row r="8" spans="1:6" ht="22.5">
      <c r="A8" s="8"/>
      <c r="B8" s="8"/>
      <c r="C8" s="8"/>
      <c r="D8" s="8"/>
      <c r="E8" s="8"/>
      <c r="F8" s="8"/>
    </row>
    <row r="9" spans="1:6" ht="22.5">
      <c r="A9" s="8"/>
      <c r="B9" s="8"/>
      <c r="C9" s="8"/>
      <c r="D9" s="8"/>
      <c r="E9" s="8"/>
      <c r="F9" s="8"/>
    </row>
    <row r="10" spans="1:6" ht="22.5">
      <c r="A10" s="8"/>
      <c r="B10" s="8"/>
      <c r="C10" s="8"/>
      <c r="D10" s="8"/>
      <c r="E10" s="8"/>
      <c r="F10" s="8"/>
    </row>
    <row r="11" spans="1:6" ht="22.5">
      <c r="A11" s="8"/>
      <c r="B11" s="8"/>
      <c r="C11" s="8"/>
      <c r="D11" s="8"/>
      <c r="E11" s="8"/>
      <c r="F11" s="8"/>
    </row>
    <row r="12" spans="1:6" ht="22.5">
      <c r="A12" s="8"/>
      <c r="B12" s="8"/>
      <c r="C12" s="8"/>
      <c r="D12" s="8"/>
      <c r="E12" s="8"/>
      <c r="F12" s="8"/>
    </row>
    <row r="13" spans="1:6" ht="22.5">
      <c r="A13" s="8"/>
      <c r="B13" s="8"/>
      <c r="C13" s="8"/>
      <c r="D13" s="8"/>
      <c r="E13" s="8"/>
      <c r="F13" s="8"/>
    </row>
    <row r="14" spans="1:6" ht="22.5">
      <c r="A14" s="8"/>
      <c r="B14" s="8"/>
      <c r="C14" s="8"/>
      <c r="D14" s="8"/>
      <c r="E14" s="8"/>
      <c r="F14" s="8"/>
    </row>
    <row r="15" spans="1:6" ht="22.5">
      <c r="A15" s="8"/>
      <c r="B15" s="8"/>
      <c r="C15" s="8"/>
      <c r="D15" s="8"/>
      <c r="E15" s="8"/>
      <c r="F15" s="8"/>
    </row>
    <row r="16" spans="1:6" ht="22.5">
      <c r="A16" s="8"/>
      <c r="B16" s="8"/>
      <c r="C16" s="8"/>
      <c r="D16" s="8"/>
      <c r="E16" s="8"/>
      <c r="F16" s="8"/>
    </row>
    <row r="17" spans="1:6" ht="22.5">
      <c r="A17" s="8"/>
      <c r="B17" s="8"/>
      <c r="C17" s="8"/>
      <c r="D17" s="8"/>
      <c r="E17" s="8"/>
      <c r="F17" s="8"/>
    </row>
    <row r="18" spans="1:6">
      <c r="A18" s="7"/>
      <c r="B18" s="7"/>
      <c r="C18" s="7"/>
      <c r="D18" s="7"/>
      <c r="E18" s="7"/>
      <c r="F18" s="7"/>
    </row>
    <row r="19" spans="1:6">
      <c r="A19" s="7"/>
      <c r="B19" s="7"/>
      <c r="C19" s="7"/>
      <c r="D19" s="7"/>
      <c r="E19" s="7"/>
      <c r="F19" s="7"/>
    </row>
    <row r="20" spans="1:6">
      <c r="A20" s="7"/>
      <c r="B20" s="7"/>
      <c r="C20" s="7"/>
      <c r="D20" s="7"/>
      <c r="E20" s="7"/>
      <c r="F20" s="7"/>
    </row>
    <row r="21" spans="1:6">
      <c r="A21" s="7"/>
      <c r="B21" s="7"/>
      <c r="C21" s="7"/>
      <c r="D21" s="7"/>
      <c r="E21" s="7"/>
      <c r="F21" s="7"/>
    </row>
    <row r="22" spans="1:6">
      <c r="A22" s="7"/>
      <c r="B22" s="7"/>
      <c r="C22" s="7"/>
      <c r="D22" s="7"/>
      <c r="E22" s="7"/>
      <c r="F22" s="7"/>
    </row>
  </sheetData>
  <pageMargins left="0.7" right="0.7" top="0.75" bottom="0.75" header="0.3" footer="0.3"/>
  <pageSetup paperSize="9" scale="98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F22"/>
  <sheetViews>
    <sheetView view="pageBreakPreview" zoomScale="60" zoomScaleNormal="100" workbookViewId="0">
      <selection sqref="A1:F7"/>
    </sheetView>
  </sheetViews>
  <sheetFormatPr defaultRowHeight="14.25"/>
  <cols>
    <col min="1" max="1" width="20.5" customWidth="1"/>
    <col min="2" max="2" width="12" customWidth="1"/>
    <col min="5" max="5" width="21.375" customWidth="1"/>
    <col min="6" max="6" width="8.875" customWidth="1"/>
  </cols>
  <sheetData>
    <row r="1" spans="1:6" ht="22.5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</row>
    <row r="2" spans="1:6" ht="90">
      <c r="A2" s="20">
        <f>D2*B2</f>
        <v>412897.2</v>
      </c>
      <c r="B2" s="21">
        <v>36200</v>
      </c>
      <c r="C2" s="13" t="s">
        <v>7</v>
      </c>
      <c r="D2" s="13">
        <v>11.406000000000001</v>
      </c>
      <c r="E2" s="24" t="s">
        <v>85</v>
      </c>
      <c r="F2" s="13">
        <v>250302</v>
      </c>
    </row>
    <row r="3" spans="1:6" ht="67.5">
      <c r="A3" s="20">
        <f t="shared" ref="A3:A6" si="0">D3*B3</f>
        <v>1494186</v>
      </c>
      <c r="B3" s="21">
        <v>131000</v>
      </c>
      <c r="C3" s="13" t="s">
        <v>7</v>
      </c>
      <c r="D3" s="13">
        <v>11.406000000000001</v>
      </c>
      <c r="E3" s="24" t="s">
        <v>86</v>
      </c>
      <c r="F3" s="13">
        <v>250304</v>
      </c>
    </row>
    <row r="4" spans="1:6" ht="67.5">
      <c r="A4" s="20">
        <f t="shared" si="0"/>
        <v>3319750</v>
      </c>
      <c r="B4" s="21">
        <v>135500</v>
      </c>
      <c r="C4" s="13" t="s">
        <v>7</v>
      </c>
      <c r="D4" s="13">
        <v>24.5</v>
      </c>
      <c r="E4" s="24" t="s">
        <v>87</v>
      </c>
      <c r="F4" s="13">
        <v>250401</v>
      </c>
    </row>
    <row r="5" spans="1:6" ht="67.5">
      <c r="A5" s="20">
        <f t="shared" si="0"/>
        <v>3687250</v>
      </c>
      <c r="B5" s="21">
        <v>150500</v>
      </c>
      <c r="C5" s="13" t="s">
        <v>7</v>
      </c>
      <c r="D5" s="13">
        <v>24.5</v>
      </c>
      <c r="E5" s="24" t="s">
        <v>88</v>
      </c>
      <c r="F5" s="13">
        <v>250404</v>
      </c>
    </row>
    <row r="6" spans="1:6" ht="69.75" customHeight="1">
      <c r="A6" s="20">
        <f t="shared" si="0"/>
        <v>73110460</v>
      </c>
      <c r="B6" s="21">
        <v>83900</v>
      </c>
      <c r="C6" s="13" t="s">
        <v>7</v>
      </c>
      <c r="D6" s="13">
        <v>871.4</v>
      </c>
      <c r="E6" s="24" t="s">
        <v>89</v>
      </c>
      <c r="F6" s="13">
        <v>250502</v>
      </c>
    </row>
    <row r="7" spans="1:6" ht="22.5">
      <c r="A7" s="16">
        <f>SUM(A2:A6)</f>
        <v>82024543.200000003</v>
      </c>
      <c r="B7" s="10"/>
      <c r="C7" s="10"/>
      <c r="D7" s="10"/>
      <c r="E7" s="10" t="s">
        <v>97</v>
      </c>
      <c r="F7" s="10"/>
    </row>
    <row r="8" spans="1:6" ht="22.5">
      <c r="A8" s="8"/>
      <c r="B8" s="8"/>
      <c r="C8" s="8"/>
      <c r="D8" s="8"/>
      <c r="E8" s="8"/>
      <c r="F8" s="8"/>
    </row>
    <row r="9" spans="1:6" ht="22.5">
      <c r="A9" s="8"/>
      <c r="B9" s="8"/>
      <c r="C9" s="8"/>
      <c r="D9" s="8"/>
      <c r="E9" s="8"/>
      <c r="F9" s="8"/>
    </row>
    <row r="10" spans="1:6" ht="22.5">
      <c r="A10" s="8"/>
      <c r="B10" s="8"/>
      <c r="C10" s="8"/>
      <c r="D10" s="8"/>
      <c r="E10" s="8"/>
      <c r="F10" s="8"/>
    </row>
    <row r="11" spans="1:6" ht="22.5">
      <c r="A11" s="8"/>
      <c r="B11" s="8"/>
      <c r="C11" s="8"/>
      <c r="D11" s="8"/>
      <c r="E11" s="8"/>
      <c r="F11" s="8"/>
    </row>
    <row r="12" spans="1:6" ht="22.5">
      <c r="A12" s="8"/>
      <c r="B12" s="8"/>
      <c r="C12" s="8"/>
      <c r="D12" s="8"/>
      <c r="E12" s="8"/>
      <c r="F12" s="8"/>
    </row>
    <row r="13" spans="1:6" ht="22.5">
      <c r="A13" s="8"/>
      <c r="B13" s="8"/>
      <c r="C13" s="8"/>
      <c r="D13" s="8"/>
      <c r="E13" s="8"/>
      <c r="F13" s="8"/>
    </row>
    <row r="14" spans="1:6" ht="22.5">
      <c r="A14" s="8"/>
      <c r="B14" s="8"/>
      <c r="C14" s="8"/>
      <c r="D14" s="8"/>
      <c r="E14" s="8"/>
      <c r="F14" s="8"/>
    </row>
    <row r="15" spans="1:6" ht="22.5">
      <c r="A15" s="8"/>
      <c r="B15" s="8"/>
      <c r="C15" s="8"/>
      <c r="D15" s="8"/>
      <c r="E15" s="8"/>
      <c r="F15" s="8"/>
    </row>
    <row r="16" spans="1:6" ht="22.5">
      <c r="A16" s="8"/>
      <c r="B16" s="8"/>
      <c r="C16" s="8"/>
      <c r="D16" s="8"/>
      <c r="E16" s="8"/>
      <c r="F16" s="8"/>
    </row>
    <row r="17" spans="1:6" ht="22.5">
      <c r="A17" s="8"/>
      <c r="B17" s="8"/>
      <c r="C17" s="8"/>
      <c r="D17" s="8"/>
      <c r="E17" s="8"/>
      <c r="F17" s="8"/>
    </row>
    <row r="18" spans="1:6">
      <c r="A18" s="7"/>
      <c r="B18" s="7"/>
      <c r="C18" s="7"/>
      <c r="D18" s="7"/>
      <c r="E18" s="7"/>
      <c r="F18" s="7"/>
    </row>
    <row r="19" spans="1:6">
      <c r="A19" s="7"/>
      <c r="B19" s="7"/>
      <c r="C19" s="7"/>
      <c r="D19" s="7"/>
      <c r="E19" s="7"/>
      <c r="F19" s="7"/>
    </row>
    <row r="20" spans="1:6">
      <c r="A20" s="7"/>
      <c r="B20" s="7"/>
      <c r="C20" s="7"/>
      <c r="D20" s="7"/>
      <c r="E20" s="7"/>
      <c r="F20" s="7"/>
    </row>
    <row r="21" spans="1:6">
      <c r="A21" s="7"/>
      <c r="B21" s="7"/>
      <c r="C21" s="7"/>
      <c r="D21" s="7"/>
      <c r="E21" s="7"/>
      <c r="F21" s="7"/>
    </row>
    <row r="22" spans="1:6">
      <c r="A22" s="7"/>
      <c r="B22" s="7"/>
      <c r="C22" s="7"/>
      <c r="D22" s="7"/>
      <c r="E22" s="7"/>
      <c r="F22" s="7"/>
    </row>
  </sheetData>
  <pageMargins left="0.7" right="0.7" top="0.75" bottom="0.75" header="0.3" footer="0.3"/>
  <pageSetup paperSize="9" scale="98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:F22"/>
  <sheetViews>
    <sheetView workbookViewId="0">
      <selection activeCell="C11" sqref="C11"/>
    </sheetView>
  </sheetViews>
  <sheetFormatPr defaultRowHeight="14.25"/>
  <cols>
    <col min="1" max="1" width="12.875" customWidth="1"/>
    <col min="2" max="2" width="13.75" customWidth="1"/>
    <col min="5" max="5" width="20.625" customWidth="1"/>
    <col min="6" max="6" width="10.5" customWidth="1"/>
  </cols>
  <sheetData>
    <row r="1" spans="1:6" ht="22.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spans="1:6" ht="22.5">
      <c r="A2" s="8"/>
      <c r="B2" s="8"/>
      <c r="C2" s="8"/>
      <c r="D2" s="8"/>
      <c r="E2" s="8"/>
      <c r="F2" s="8"/>
    </row>
    <row r="3" spans="1:6" ht="22.5">
      <c r="A3" s="8"/>
      <c r="B3" s="8"/>
      <c r="C3" s="8"/>
      <c r="D3" s="8"/>
      <c r="E3" s="8"/>
      <c r="F3" s="8"/>
    </row>
    <row r="4" spans="1:6" ht="22.5">
      <c r="A4" s="8"/>
      <c r="B4" s="8"/>
      <c r="C4" s="8"/>
      <c r="D4" s="8"/>
      <c r="E4" s="8"/>
      <c r="F4" s="8"/>
    </row>
    <row r="5" spans="1:6" ht="22.5">
      <c r="A5" s="8"/>
      <c r="B5" s="8"/>
      <c r="C5" s="8"/>
      <c r="D5" s="8"/>
      <c r="E5" s="8"/>
      <c r="F5" s="8"/>
    </row>
    <row r="6" spans="1:6" ht="22.5">
      <c r="A6" s="8"/>
      <c r="B6" s="8"/>
      <c r="C6" s="8"/>
      <c r="D6" s="8"/>
      <c r="E6" s="8"/>
      <c r="F6" s="8"/>
    </row>
    <row r="7" spans="1:6" ht="22.5">
      <c r="A7" s="8"/>
      <c r="B7" s="8"/>
      <c r="C7" s="8"/>
      <c r="D7" s="8"/>
      <c r="E7" s="8"/>
      <c r="F7" s="8"/>
    </row>
    <row r="8" spans="1:6" ht="22.5">
      <c r="A8" s="8"/>
      <c r="B8" s="8"/>
      <c r="C8" s="8"/>
      <c r="D8" s="8"/>
      <c r="E8" s="8"/>
      <c r="F8" s="8"/>
    </row>
    <row r="9" spans="1:6" ht="22.5">
      <c r="A9" s="8"/>
      <c r="B9" s="8"/>
      <c r="C9" s="8"/>
      <c r="D9" s="8"/>
      <c r="E9" s="8"/>
      <c r="F9" s="8"/>
    </row>
    <row r="10" spans="1:6" ht="22.5">
      <c r="A10" s="8"/>
      <c r="B10" s="8"/>
      <c r="C10" s="8"/>
      <c r="D10" s="8"/>
      <c r="E10" s="8"/>
      <c r="F10" s="8"/>
    </row>
    <row r="11" spans="1:6" ht="22.5">
      <c r="A11" s="8"/>
      <c r="B11" s="8"/>
      <c r="C11" s="8"/>
      <c r="D11" s="8"/>
      <c r="E11" s="8"/>
      <c r="F11" s="8"/>
    </row>
    <row r="12" spans="1:6" ht="22.5">
      <c r="A12" s="8"/>
      <c r="B12" s="8"/>
      <c r="C12" s="8"/>
      <c r="D12" s="8"/>
      <c r="E12" s="8"/>
      <c r="F12" s="8"/>
    </row>
    <row r="13" spans="1:6" ht="22.5">
      <c r="A13" s="8"/>
      <c r="B13" s="8"/>
      <c r="C13" s="8"/>
      <c r="D13" s="8"/>
      <c r="E13" s="8"/>
      <c r="F13" s="8"/>
    </row>
    <row r="14" spans="1:6" ht="22.5">
      <c r="A14" s="8"/>
      <c r="B14" s="8"/>
      <c r="C14" s="8"/>
      <c r="D14" s="8"/>
      <c r="E14" s="8"/>
      <c r="F14" s="8"/>
    </row>
    <row r="15" spans="1:6" ht="22.5">
      <c r="A15" s="8"/>
      <c r="B15" s="8"/>
      <c r="C15" s="8"/>
      <c r="D15" s="8"/>
      <c r="E15" s="8"/>
      <c r="F15" s="8"/>
    </row>
    <row r="16" spans="1:6" ht="22.5">
      <c r="A16" s="8"/>
      <c r="B16" s="8"/>
      <c r="C16" s="8"/>
      <c r="D16" s="8"/>
      <c r="E16" s="8"/>
      <c r="F16" s="8"/>
    </row>
    <row r="17" spans="1:6" ht="22.5">
      <c r="A17" s="8"/>
      <c r="B17" s="8"/>
      <c r="C17" s="8"/>
      <c r="D17" s="8"/>
      <c r="E17" s="8"/>
      <c r="F17" s="8"/>
    </row>
    <row r="18" spans="1:6">
      <c r="A18" s="7"/>
      <c r="B18" s="7"/>
      <c r="C18" s="7"/>
      <c r="D18" s="7"/>
      <c r="E18" s="7"/>
      <c r="F18" s="7"/>
    </row>
    <row r="19" spans="1:6">
      <c r="A19" s="7"/>
      <c r="B19" s="7"/>
      <c r="C19" s="7"/>
      <c r="D19" s="7"/>
      <c r="E19" s="7"/>
      <c r="F19" s="7"/>
    </row>
    <row r="20" spans="1:6">
      <c r="A20" s="7"/>
      <c r="B20" s="7"/>
      <c r="C20" s="7"/>
      <c r="D20" s="7"/>
      <c r="E20" s="7"/>
      <c r="F20" s="7"/>
    </row>
    <row r="21" spans="1:6">
      <c r="A21" s="7"/>
      <c r="B21" s="7"/>
      <c r="C21" s="7"/>
      <c r="D21" s="7"/>
      <c r="E21" s="7"/>
      <c r="F21" s="7"/>
    </row>
    <row r="22" spans="1:6">
      <c r="A22" s="7"/>
      <c r="B22" s="7"/>
      <c r="C22" s="7"/>
      <c r="D22" s="7"/>
      <c r="E22" s="7"/>
      <c r="F22" s="7"/>
    </row>
  </sheetData>
  <pageMargins left="0.7" right="0.7" top="0.75" bottom="0.75" header="0.3" footer="0.3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F22"/>
  <sheetViews>
    <sheetView workbookViewId="0">
      <selection activeCell="E15" sqref="E15"/>
    </sheetView>
  </sheetViews>
  <sheetFormatPr defaultRowHeight="14.25"/>
  <cols>
    <col min="1" max="1" width="12.875" customWidth="1"/>
    <col min="2" max="2" width="12.625" customWidth="1"/>
    <col min="5" max="5" width="22.25" customWidth="1"/>
    <col min="6" max="6" width="10.5" customWidth="1"/>
  </cols>
  <sheetData>
    <row r="1" spans="1:6" ht="22.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spans="1:6" ht="22.5">
      <c r="A2" s="8"/>
      <c r="B2" s="8"/>
      <c r="C2" s="8"/>
      <c r="D2" s="8"/>
      <c r="E2" s="8"/>
      <c r="F2" s="8"/>
    </row>
    <row r="3" spans="1:6" ht="22.5">
      <c r="A3" s="8"/>
      <c r="B3" s="8"/>
      <c r="C3" s="8"/>
      <c r="D3" s="8"/>
      <c r="E3" s="8"/>
      <c r="F3" s="8"/>
    </row>
    <row r="4" spans="1:6" ht="22.5">
      <c r="A4" s="8"/>
      <c r="B4" s="8"/>
      <c r="C4" s="8"/>
      <c r="D4" s="8"/>
      <c r="E4" s="8"/>
      <c r="F4" s="8"/>
    </row>
    <row r="5" spans="1:6" ht="22.5">
      <c r="A5" s="8"/>
      <c r="B5" s="8"/>
      <c r="C5" s="8"/>
      <c r="D5" s="8"/>
      <c r="E5" s="8"/>
      <c r="F5" s="8"/>
    </row>
    <row r="6" spans="1:6" ht="22.5">
      <c r="A6" s="8"/>
      <c r="B6" s="8"/>
      <c r="C6" s="8"/>
      <c r="D6" s="8"/>
      <c r="E6" s="8"/>
      <c r="F6" s="8"/>
    </row>
    <row r="7" spans="1:6" ht="22.5">
      <c r="A7" s="8"/>
      <c r="B7" s="8"/>
      <c r="C7" s="8"/>
      <c r="D7" s="8"/>
      <c r="E7" s="8"/>
      <c r="F7" s="8"/>
    </row>
    <row r="8" spans="1:6" ht="22.5">
      <c r="A8" s="8"/>
      <c r="B8" s="8"/>
      <c r="C8" s="8"/>
      <c r="D8" s="8"/>
      <c r="E8" s="8"/>
      <c r="F8" s="8"/>
    </row>
    <row r="9" spans="1:6" ht="22.5">
      <c r="A9" s="8"/>
      <c r="B9" s="8"/>
      <c r="C9" s="8"/>
      <c r="D9" s="8"/>
      <c r="E9" s="8"/>
      <c r="F9" s="8"/>
    </row>
    <row r="10" spans="1:6" ht="22.5">
      <c r="A10" s="8"/>
      <c r="B10" s="8"/>
      <c r="C10" s="8"/>
      <c r="D10" s="8"/>
      <c r="E10" s="8"/>
      <c r="F10" s="8"/>
    </row>
    <row r="11" spans="1:6" ht="22.5">
      <c r="A11" s="8"/>
      <c r="B11" s="8"/>
      <c r="C11" s="8"/>
      <c r="D11" s="8"/>
      <c r="E11" s="8"/>
      <c r="F11" s="8"/>
    </row>
    <row r="12" spans="1:6" ht="22.5">
      <c r="A12" s="8"/>
      <c r="B12" s="8"/>
      <c r="C12" s="8"/>
      <c r="D12" s="8"/>
      <c r="E12" s="8"/>
      <c r="F12" s="8"/>
    </row>
    <row r="13" spans="1:6" ht="22.5">
      <c r="A13" s="8"/>
      <c r="B13" s="8"/>
      <c r="C13" s="8"/>
      <c r="D13" s="8"/>
      <c r="E13" s="8"/>
      <c r="F13" s="8"/>
    </row>
    <row r="14" spans="1:6" ht="22.5">
      <c r="A14" s="8"/>
      <c r="B14" s="8"/>
      <c r="C14" s="8"/>
      <c r="D14" s="8"/>
      <c r="E14" s="8"/>
      <c r="F14" s="8"/>
    </row>
    <row r="15" spans="1:6" ht="22.5">
      <c r="A15" s="8"/>
      <c r="B15" s="8"/>
      <c r="C15" s="8"/>
      <c r="D15" s="8"/>
      <c r="E15" s="8"/>
      <c r="F15" s="8"/>
    </row>
    <row r="16" spans="1:6" ht="22.5">
      <c r="A16" s="8"/>
      <c r="B16" s="8"/>
      <c r="C16" s="8"/>
      <c r="D16" s="8"/>
      <c r="E16" s="8"/>
      <c r="F16" s="8"/>
    </row>
    <row r="17" spans="1:6" ht="22.5">
      <c r="A17" s="8"/>
      <c r="B17" s="8"/>
      <c r="C17" s="8"/>
      <c r="D17" s="8"/>
      <c r="E17" s="8"/>
      <c r="F17" s="8"/>
    </row>
    <row r="18" spans="1:6">
      <c r="A18" s="7"/>
      <c r="B18" s="7"/>
      <c r="C18" s="7"/>
      <c r="D18" s="7"/>
      <c r="E18" s="7"/>
      <c r="F18" s="7"/>
    </row>
    <row r="19" spans="1:6">
      <c r="A19" s="7"/>
      <c r="B19" s="7"/>
      <c r="C19" s="7"/>
      <c r="D19" s="7"/>
      <c r="E19" s="7"/>
      <c r="F19" s="7"/>
    </row>
    <row r="20" spans="1:6">
      <c r="A20" s="7"/>
      <c r="B20" s="7"/>
      <c r="C20" s="7"/>
      <c r="D20" s="7"/>
      <c r="E20" s="7"/>
      <c r="F20" s="7"/>
    </row>
    <row r="21" spans="1:6">
      <c r="A21" s="7"/>
      <c r="B21" s="7"/>
      <c r="C21" s="7"/>
      <c r="D21" s="7"/>
      <c r="E21" s="7"/>
      <c r="F21" s="7"/>
    </row>
    <row r="22" spans="1:6">
      <c r="A22" s="7"/>
      <c r="B22" s="7"/>
      <c r="C22" s="7"/>
      <c r="D22" s="7"/>
      <c r="E22" s="7"/>
      <c r="F22" s="7"/>
    </row>
  </sheetData>
  <pageMargins left="0.7" right="0.7" top="0.75" bottom="0.75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A1:I22"/>
  <sheetViews>
    <sheetView view="pageBreakPreview" zoomScale="60" zoomScaleNormal="100" workbookViewId="0">
      <selection activeCell="C18" sqref="C18"/>
    </sheetView>
  </sheetViews>
  <sheetFormatPr defaultRowHeight="14.25"/>
  <cols>
    <col min="1" max="1" width="20.375" customWidth="1"/>
    <col min="2" max="2" width="13" customWidth="1"/>
    <col min="3" max="3" width="10.75" customWidth="1"/>
    <col min="4" max="4" width="10.625" customWidth="1"/>
    <col min="5" max="5" width="21" customWidth="1"/>
    <col min="6" max="6" width="9.875" customWidth="1"/>
    <col min="9" max="9" width="12.375" bestFit="1" customWidth="1"/>
  </cols>
  <sheetData>
    <row r="1" spans="1:9" ht="22.5">
      <c r="A1" s="19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</row>
    <row r="2" spans="1:9" ht="67.5">
      <c r="A2" s="20">
        <f>D2*B2</f>
        <v>3999275.9351999997</v>
      </c>
      <c r="B2" s="21">
        <v>1040</v>
      </c>
      <c r="C2" s="22" t="s">
        <v>91</v>
      </c>
      <c r="D2" s="23">
        <v>3845.4576299999999</v>
      </c>
      <c r="E2" s="24" t="s">
        <v>90</v>
      </c>
      <c r="F2" s="18">
        <v>280101</v>
      </c>
    </row>
    <row r="3" spans="1:9" ht="67.5">
      <c r="A3" s="20">
        <f t="shared" ref="A3:A7" si="0">D3*B3</f>
        <v>2517018.2450000001</v>
      </c>
      <c r="B3" s="21">
        <v>700</v>
      </c>
      <c r="C3" s="22" t="s">
        <v>91</v>
      </c>
      <c r="D3" s="25">
        <v>3595.74035</v>
      </c>
      <c r="E3" s="24" t="s">
        <v>92</v>
      </c>
      <c r="F3" s="18">
        <v>280102</v>
      </c>
    </row>
    <row r="4" spans="1:9" ht="67.5">
      <c r="A4" s="20">
        <f t="shared" si="0"/>
        <v>770550</v>
      </c>
      <c r="B4" s="21">
        <v>440</v>
      </c>
      <c r="C4" s="22" t="s">
        <v>91</v>
      </c>
      <c r="D4" s="25">
        <v>1751.25</v>
      </c>
      <c r="E4" s="24" t="s">
        <v>93</v>
      </c>
      <c r="F4" s="13">
        <v>280103</v>
      </c>
      <c r="I4" s="9"/>
    </row>
    <row r="5" spans="1:9" ht="67.5">
      <c r="A5" s="20">
        <f t="shared" si="0"/>
        <v>426137.5</v>
      </c>
      <c r="B5" s="21">
        <v>365</v>
      </c>
      <c r="C5" s="22" t="s">
        <v>91</v>
      </c>
      <c r="D5" s="25">
        <v>1167.5</v>
      </c>
      <c r="E5" s="24" t="s">
        <v>94</v>
      </c>
      <c r="F5" s="13">
        <v>280104</v>
      </c>
    </row>
    <row r="6" spans="1:9" ht="67.5">
      <c r="A6" s="20">
        <f t="shared" si="0"/>
        <v>37142416.349999994</v>
      </c>
      <c r="B6" s="21">
        <v>1130</v>
      </c>
      <c r="C6" s="22" t="s">
        <v>91</v>
      </c>
      <c r="D6" s="25">
        <v>32869.394999999997</v>
      </c>
      <c r="E6" s="24" t="s">
        <v>95</v>
      </c>
      <c r="F6" s="18">
        <v>280201</v>
      </c>
    </row>
    <row r="7" spans="1:9" ht="67.5">
      <c r="A7" s="20">
        <f t="shared" si="0"/>
        <v>1850362.875</v>
      </c>
      <c r="B7" s="21">
        <v>765</v>
      </c>
      <c r="C7" s="22" t="s">
        <v>91</v>
      </c>
      <c r="D7" s="25">
        <v>2418.7750000000001</v>
      </c>
      <c r="E7" s="24" t="s">
        <v>96</v>
      </c>
      <c r="F7" s="13">
        <v>280202</v>
      </c>
    </row>
    <row r="8" spans="1:9" ht="22.5">
      <c r="A8" s="16">
        <f>SUM(A2:A7)</f>
        <v>46705760.90519999</v>
      </c>
      <c r="B8" s="10"/>
      <c r="C8" s="10"/>
      <c r="D8" s="10"/>
      <c r="E8" s="10" t="s">
        <v>97</v>
      </c>
      <c r="F8" s="10"/>
    </row>
    <row r="9" spans="1:9" ht="22.5">
      <c r="A9" s="8"/>
      <c r="B9" s="8"/>
      <c r="C9" s="8"/>
      <c r="D9" s="8"/>
      <c r="E9" s="8"/>
      <c r="F9" s="8"/>
    </row>
    <row r="10" spans="1:9" ht="22.5">
      <c r="A10" s="8"/>
      <c r="B10" s="8"/>
      <c r="C10" s="8"/>
      <c r="D10" s="8"/>
      <c r="E10" s="8"/>
      <c r="F10" s="8"/>
    </row>
    <row r="11" spans="1:9" ht="22.5">
      <c r="A11" s="8"/>
      <c r="B11" s="8"/>
      <c r="C11" s="8"/>
      <c r="D11" s="8"/>
      <c r="E11" s="8"/>
      <c r="F11" s="8"/>
    </row>
    <row r="12" spans="1:9" ht="22.5">
      <c r="A12" s="8"/>
      <c r="B12" s="8"/>
      <c r="C12" s="8"/>
      <c r="D12" s="8"/>
      <c r="E12" s="8"/>
      <c r="F12" s="8"/>
    </row>
    <row r="13" spans="1:9" ht="22.5">
      <c r="A13" s="8"/>
      <c r="B13" s="8"/>
      <c r="C13" s="8"/>
      <c r="D13" s="8"/>
      <c r="E13" s="8"/>
      <c r="F13" s="8"/>
    </row>
    <row r="14" spans="1:9" ht="22.5">
      <c r="A14" s="8"/>
      <c r="B14" s="8"/>
      <c r="C14" s="8"/>
      <c r="D14" s="8"/>
      <c r="E14" s="8"/>
      <c r="F14" s="8"/>
    </row>
    <row r="15" spans="1:9" ht="22.5">
      <c r="A15" s="8"/>
      <c r="B15" s="8"/>
      <c r="C15" s="8"/>
      <c r="D15" s="8"/>
      <c r="E15" s="8"/>
      <c r="F15" s="8"/>
    </row>
    <row r="16" spans="1:9" ht="22.5">
      <c r="A16" s="8"/>
      <c r="B16" s="8"/>
      <c r="C16" s="8"/>
      <c r="D16" s="8"/>
      <c r="E16" s="8"/>
      <c r="F16" s="8"/>
    </row>
    <row r="17" spans="1:6" ht="22.5">
      <c r="A17" s="8"/>
      <c r="B17" s="8"/>
      <c r="C17" s="8"/>
      <c r="D17" s="8"/>
      <c r="E17" s="8"/>
      <c r="F17" s="8"/>
    </row>
    <row r="18" spans="1:6">
      <c r="A18" s="7"/>
      <c r="B18" s="7"/>
      <c r="C18" s="7"/>
      <c r="D18" s="7"/>
      <c r="E18" s="7"/>
      <c r="F18" s="7"/>
    </row>
    <row r="19" spans="1:6">
      <c r="A19" s="7"/>
      <c r="B19" s="7"/>
      <c r="C19" s="7"/>
      <c r="D19" s="7"/>
      <c r="E19" s="7"/>
      <c r="F19" s="7"/>
    </row>
    <row r="20" spans="1:6">
      <c r="A20" s="7"/>
      <c r="B20" s="7"/>
      <c r="C20" s="7"/>
      <c r="D20" s="7"/>
      <c r="E20" s="7"/>
      <c r="F20" s="7"/>
    </row>
    <row r="21" spans="1:6">
      <c r="A21" s="7"/>
      <c r="B21" s="7"/>
      <c r="C21" s="7"/>
      <c r="D21" s="7"/>
      <c r="E21" s="7"/>
      <c r="F21" s="7"/>
    </row>
    <row r="22" spans="1:6">
      <c r="A22" s="7"/>
      <c r="B22" s="7"/>
      <c r="C22" s="7"/>
      <c r="D22" s="7"/>
      <c r="E22" s="7"/>
      <c r="F22" s="7"/>
    </row>
  </sheetData>
  <pageMargins left="0.7" right="0.7" top="0.75" bottom="0.75" header="0.3" footer="0.3"/>
  <pageSetup paperSize="9" scale="94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1:F16"/>
  <sheetViews>
    <sheetView view="pageBreakPreview" zoomScale="60" zoomScaleNormal="100" workbookViewId="0">
      <selection activeCell="C23" sqref="C23"/>
    </sheetView>
  </sheetViews>
  <sheetFormatPr defaultRowHeight="14.25"/>
  <cols>
    <col min="1" max="1" width="27.25" customWidth="1"/>
    <col min="2" max="2" width="18.25" customWidth="1"/>
    <col min="3" max="3" width="11.125" customWidth="1"/>
    <col min="4" max="4" width="21.5" customWidth="1"/>
    <col min="5" max="5" width="19.5" customWidth="1"/>
    <col min="6" max="6" width="7.875" customWidth="1"/>
    <col min="7" max="7" width="5.625" customWidth="1"/>
  </cols>
  <sheetData>
    <row r="1" spans="1:6" ht="22.5">
      <c r="A1" s="10" t="s">
        <v>100</v>
      </c>
      <c r="B1" s="10" t="s">
        <v>99</v>
      </c>
      <c r="C1" s="10" t="s">
        <v>98</v>
      </c>
      <c r="D1" s="10" t="s">
        <v>100</v>
      </c>
      <c r="E1" s="10" t="s">
        <v>99</v>
      </c>
      <c r="F1" s="10" t="s">
        <v>98</v>
      </c>
    </row>
    <row r="2" spans="1:6" ht="22.5">
      <c r="A2" s="11">
        <v>13065633</v>
      </c>
      <c r="B2" s="12" t="s">
        <v>116</v>
      </c>
      <c r="C2" s="13">
        <v>16</v>
      </c>
      <c r="D2" s="11">
        <v>31000000</v>
      </c>
      <c r="E2" s="12" t="s">
        <v>101</v>
      </c>
      <c r="F2" s="13">
        <v>1</v>
      </c>
    </row>
    <row r="3" spans="1:6" ht="22.5">
      <c r="A3" s="11">
        <v>864500</v>
      </c>
      <c r="B3" s="12" t="s">
        <v>117</v>
      </c>
      <c r="C3" s="13">
        <v>17</v>
      </c>
      <c r="D3" s="11">
        <v>9836050</v>
      </c>
      <c r="E3" s="12" t="s">
        <v>102</v>
      </c>
      <c r="F3" s="13">
        <v>2</v>
      </c>
    </row>
    <row r="4" spans="1:6" ht="22.5">
      <c r="A4" s="11">
        <v>197323994</v>
      </c>
      <c r="B4" s="12" t="s">
        <v>118</v>
      </c>
      <c r="C4" s="13">
        <v>18</v>
      </c>
      <c r="D4" s="11">
        <v>903232</v>
      </c>
      <c r="E4" s="12" t="s">
        <v>103</v>
      </c>
      <c r="F4" s="13">
        <v>3</v>
      </c>
    </row>
    <row r="5" spans="1:6" ht="22.5">
      <c r="A5" s="11">
        <v>22950707.399999999</v>
      </c>
      <c r="B5" s="12" t="s">
        <v>119</v>
      </c>
      <c r="C5" s="13">
        <v>19</v>
      </c>
      <c r="D5" s="11">
        <v>42596099</v>
      </c>
      <c r="E5" s="12" t="s">
        <v>104</v>
      </c>
      <c r="F5" s="13">
        <v>4</v>
      </c>
    </row>
    <row r="6" spans="1:6" ht="22.5">
      <c r="A6" s="11">
        <v>90936010</v>
      </c>
      <c r="B6" s="12" t="s">
        <v>120</v>
      </c>
      <c r="C6" s="13">
        <v>20</v>
      </c>
      <c r="D6" s="11">
        <v>24560640</v>
      </c>
      <c r="E6" s="12" t="s">
        <v>105</v>
      </c>
      <c r="F6" s="13">
        <v>5</v>
      </c>
    </row>
    <row r="7" spans="1:6" ht="22.5">
      <c r="A7" s="11">
        <v>12984080</v>
      </c>
      <c r="B7" s="12" t="s">
        <v>121</v>
      </c>
      <c r="C7" s="13">
        <v>21</v>
      </c>
      <c r="D7" s="11">
        <v>61878160</v>
      </c>
      <c r="E7" s="12" t="s">
        <v>106</v>
      </c>
      <c r="F7" s="13">
        <v>6</v>
      </c>
    </row>
    <row r="8" spans="1:6" ht="22.5">
      <c r="A8" s="11">
        <v>30673694</v>
      </c>
      <c r="B8" s="12" t="s">
        <v>122</v>
      </c>
      <c r="C8" s="13">
        <v>22</v>
      </c>
      <c r="D8" s="11">
        <v>212699134</v>
      </c>
      <c r="E8" s="12" t="s">
        <v>107</v>
      </c>
      <c r="F8" s="13">
        <v>7</v>
      </c>
    </row>
    <row r="9" spans="1:6" ht="22.5">
      <c r="A9" s="11">
        <v>11070067</v>
      </c>
      <c r="B9" s="12" t="s">
        <v>123</v>
      </c>
      <c r="C9" s="13">
        <v>23</v>
      </c>
      <c r="D9" s="11">
        <v>95912416</v>
      </c>
      <c r="E9" s="12" t="s">
        <v>108</v>
      </c>
      <c r="F9" s="13">
        <v>8</v>
      </c>
    </row>
    <row r="10" spans="1:6" ht="22.5">
      <c r="A10" s="11">
        <v>10749286</v>
      </c>
      <c r="B10" s="12" t="s">
        <v>124</v>
      </c>
      <c r="C10" s="13">
        <v>24</v>
      </c>
      <c r="D10" s="11">
        <v>0</v>
      </c>
      <c r="E10" s="12" t="s">
        <v>109</v>
      </c>
      <c r="F10" s="13">
        <v>9</v>
      </c>
    </row>
    <row r="11" spans="1:6" ht="22.5">
      <c r="A11" s="11">
        <v>82024543.200000003</v>
      </c>
      <c r="B11" s="12" t="s">
        <v>125</v>
      </c>
      <c r="C11" s="13">
        <v>25</v>
      </c>
      <c r="D11" s="11">
        <v>167209845</v>
      </c>
      <c r="E11" s="12" t="s">
        <v>110</v>
      </c>
      <c r="F11" s="13">
        <v>10</v>
      </c>
    </row>
    <row r="12" spans="1:6" ht="22.5">
      <c r="A12" s="11">
        <v>0</v>
      </c>
      <c r="B12" s="12" t="s">
        <v>126</v>
      </c>
      <c r="C12" s="13">
        <v>26</v>
      </c>
      <c r="D12" s="11">
        <v>0</v>
      </c>
      <c r="E12" s="12" t="s">
        <v>111</v>
      </c>
      <c r="F12" s="13">
        <v>11</v>
      </c>
    </row>
    <row r="13" spans="1:6" ht="22.5">
      <c r="A13" s="11">
        <v>0</v>
      </c>
      <c r="B13" s="12" t="s">
        <v>127</v>
      </c>
      <c r="C13" s="13">
        <v>27</v>
      </c>
      <c r="D13" s="11">
        <v>104566350</v>
      </c>
      <c r="E13" s="12" t="s">
        <v>112</v>
      </c>
      <c r="F13" s="13">
        <v>12</v>
      </c>
    </row>
    <row r="14" spans="1:6" ht="22.5">
      <c r="A14" s="11">
        <v>46705760.909999996</v>
      </c>
      <c r="B14" s="12" t="s">
        <v>128</v>
      </c>
      <c r="C14" s="13">
        <v>28</v>
      </c>
      <c r="D14" s="11">
        <v>18674240</v>
      </c>
      <c r="E14" s="12" t="s">
        <v>113</v>
      </c>
      <c r="F14" s="13">
        <v>13</v>
      </c>
    </row>
    <row r="15" spans="1:6" ht="22.5">
      <c r="A15" s="14">
        <f>SUM(A2:A14,D2:D16)</f>
        <v>1289184441.51</v>
      </c>
      <c r="B15" s="15" t="s">
        <v>129</v>
      </c>
      <c r="C15" s="15"/>
      <c r="D15" s="11">
        <v>0</v>
      </c>
      <c r="E15" s="12" t="s">
        <v>114</v>
      </c>
      <c r="F15" s="13">
        <v>14</v>
      </c>
    </row>
    <row r="16" spans="1:6" ht="22.5">
      <c r="A16" s="17">
        <f>(1+((1*144+2*18.45)/(100*(138+144+18.45))))</f>
        <v>1.0060209685471793</v>
      </c>
      <c r="B16" s="18" t="s">
        <v>130</v>
      </c>
      <c r="C16" s="13"/>
      <c r="D16" s="16">
        <v>0</v>
      </c>
      <c r="E16" s="13" t="s">
        <v>115</v>
      </c>
      <c r="F16" s="13">
        <v>15</v>
      </c>
    </row>
  </sheetData>
  <pageMargins left="0.7" right="0.7" top="0.75" bottom="0.75" header="0.3" footer="0.3"/>
  <pageSetup paperSize="9" orientation="landscape" r:id="rId1"/>
  <colBreaks count="1" manualBreakCount="1">
    <brk id="6" max="17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F25"/>
  <sheetViews>
    <sheetView view="pageBreakPreview" zoomScale="60" zoomScaleNormal="100" workbookViewId="0">
      <selection sqref="A1:F3"/>
    </sheetView>
  </sheetViews>
  <sheetFormatPr defaultRowHeight="14.25"/>
  <cols>
    <col min="1" max="1" width="16.75" customWidth="1"/>
    <col min="2" max="2" width="13.75" customWidth="1"/>
    <col min="3" max="3" width="10.375" customWidth="1"/>
    <col min="5" max="5" width="25" customWidth="1"/>
    <col min="6" max="6" width="13.25" customWidth="1"/>
  </cols>
  <sheetData>
    <row r="1" spans="1:6" ht="22.5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</row>
    <row r="2" spans="1:6" ht="72">
      <c r="A2" s="27">
        <f>B2*D2</f>
        <v>903232.00000000012</v>
      </c>
      <c r="B2" s="21">
        <v>17600</v>
      </c>
      <c r="C2" s="13" t="s">
        <v>10</v>
      </c>
      <c r="D2" s="42">
        <v>51.320000000000007</v>
      </c>
      <c r="E2" s="38" t="s">
        <v>11</v>
      </c>
      <c r="F2" s="39" t="s">
        <v>12</v>
      </c>
    </row>
    <row r="3" spans="1:6" ht="22.5">
      <c r="A3" s="16">
        <f>A2</f>
        <v>903232.00000000012</v>
      </c>
      <c r="B3" s="10"/>
      <c r="C3" s="10"/>
      <c r="D3" s="10"/>
      <c r="E3" s="10" t="s">
        <v>97</v>
      </c>
      <c r="F3" s="10"/>
    </row>
    <row r="4" spans="1:6" ht="22.5">
      <c r="A4" s="1"/>
      <c r="B4" s="1"/>
      <c r="C4" s="1"/>
      <c r="D4" s="1"/>
      <c r="E4" s="1"/>
      <c r="F4" s="1"/>
    </row>
    <row r="5" spans="1:6" ht="22.5">
      <c r="A5" s="1"/>
      <c r="B5" s="1"/>
      <c r="C5" s="1"/>
      <c r="D5" s="1"/>
      <c r="E5" s="1"/>
      <c r="F5" s="1"/>
    </row>
    <row r="6" spans="1:6" ht="22.5">
      <c r="A6" s="1"/>
      <c r="B6" s="1"/>
      <c r="C6" s="1"/>
      <c r="D6" s="1"/>
      <c r="E6" s="1"/>
      <c r="F6" s="1"/>
    </row>
    <row r="7" spans="1:6" ht="22.5">
      <c r="A7" s="1"/>
      <c r="B7" s="1"/>
      <c r="C7" s="1"/>
      <c r="D7" s="1"/>
      <c r="E7" s="1"/>
      <c r="F7" s="1"/>
    </row>
    <row r="8" spans="1:6" ht="22.5">
      <c r="A8" s="1"/>
      <c r="B8" s="1"/>
      <c r="C8" s="1"/>
      <c r="D8" s="1"/>
      <c r="E8" s="1"/>
      <c r="F8" s="1"/>
    </row>
    <row r="9" spans="1:6" ht="22.5">
      <c r="A9" s="1"/>
      <c r="B9" s="1"/>
      <c r="C9" s="1"/>
      <c r="D9" s="1"/>
      <c r="E9" s="1"/>
      <c r="F9" s="1"/>
    </row>
    <row r="10" spans="1:6" ht="22.5">
      <c r="A10" s="1"/>
      <c r="B10" s="1"/>
      <c r="C10" s="1"/>
      <c r="D10" s="1"/>
      <c r="E10" s="1"/>
      <c r="F10" s="1"/>
    </row>
    <row r="11" spans="1:6" ht="22.5">
      <c r="A11" s="1"/>
      <c r="B11" s="1"/>
      <c r="C11" s="1"/>
      <c r="D11" s="1"/>
      <c r="E11" s="1"/>
      <c r="F11" s="1"/>
    </row>
    <row r="12" spans="1:6" ht="22.5">
      <c r="A12" s="1"/>
      <c r="B12" s="1"/>
      <c r="C12" s="1"/>
      <c r="D12" s="1"/>
      <c r="E12" s="1"/>
      <c r="F12" s="1"/>
    </row>
    <row r="13" spans="1:6" ht="22.5">
      <c r="A13" s="1"/>
      <c r="B13" s="1"/>
      <c r="C13" s="1"/>
      <c r="D13" s="1"/>
      <c r="E13" s="1"/>
      <c r="F13" s="1"/>
    </row>
    <row r="14" spans="1:6" ht="22.5">
      <c r="A14" s="1"/>
      <c r="B14" s="1"/>
      <c r="C14" s="1"/>
      <c r="D14" s="1"/>
      <c r="E14" s="1"/>
      <c r="F14" s="1"/>
    </row>
    <row r="15" spans="1:6" ht="22.5">
      <c r="A15" s="1"/>
      <c r="B15" s="1"/>
      <c r="C15" s="1"/>
      <c r="D15" s="1"/>
      <c r="E15" s="1"/>
      <c r="F15" s="1"/>
    </row>
    <row r="16" spans="1:6" ht="22.5">
      <c r="A16" s="1"/>
      <c r="B16" s="1"/>
      <c r="C16" s="1"/>
      <c r="D16" s="1"/>
      <c r="E16" s="1"/>
      <c r="F16" s="1"/>
    </row>
    <row r="17" spans="1:6" ht="22.5">
      <c r="A17" s="1"/>
      <c r="B17" s="1"/>
      <c r="C17" s="1"/>
      <c r="D17" s="1"/>
      <c r="E17" s="1"/>
      <c r="F17" s="1"/>
    </row>
    <row r="18" spans="1:6" ht="22.5">
      <c r="A18" s="1"/>
      <c r="B18" s="1"/>
      <c r="C18" s="1"/>
      <c r="D18" s="1"/>
      <c r="E18" s="1"/>
      <c r="F18" s="1"/>
    </row>
    <row r="19" spans="1:6" ht="22.5">
      <c r="A19" s="1"/>
      <c r="B19" s="1"/>
      <c r="C19" s="1"/>
      <c r="D19" s="1"/>
      <c r="E19" s="1"/>
      <c r="F19" s="1"/>
    </row>
    <row r="20" spans="1:6" ht="22.5">
      <c r="A20" s="1"/>
      <c r="B20" s="1"/>
      <c r="C20" s="1"/>
      <c r="D20" s="1"/>
      <c r="E20" s="1"/>
      <c r="F20" s="1"/>
    </row>
    <row r="21" spans="1:6" ht="22.5">
      <c r="A21" s="1"/>
      <c r="B21" s="1"/>
      <c r="C21" s="1"/>
      <c r="D21" s="1"/>
      <c r="E21" s="1"/>
      <c r="F21" s="1"/>
    </row>
    <row r="22" spans="1:6" ht="22.5">
      <c r="A22" s="1"/>
      <c r="B22" s="1"/>
      <c r="C22" s="1"/>
      <c r="D22" s="1"/>
      <c r="E22" s="1"/>
      <c r="F22" s="1"/>
    </row>
    <row r="23" spans="1:6" ht="22.5">
      <c r="A23" s="1"/>
      <c r="B23" s="1"/>
      <c r="C23" s="1"/>
      <c r="D23" s="1"/>
      <c r="E23" s="1"/>
      <c r="F23" s="1"/>
    </row>
    <row r="24" spans="1:6" ht="22.5">
      <c r="A24" s="1"/>
      <c r="B24" s="1"/>
      <c r="C24" s="1"/>
      <c r="D24" s="1"/>
      <c r="E24" s="1"/>
      <c r="F24" s="1"/>
    </row>
    <row r="25" spans="1:6" ht="22.5">
      <c r="A25" s="1"/>
      <c r="B25" s="1"/>
      <c r="C25" s="1"/>
      <c r="D25" s="1"/>
      <c r="E25" s="1"/>
      <c r="F25" s="1"/>
    </row>
  </sheetData>
  <pageMargins left="0.7" right="0.7" top="0.75" bottom="0.75" header="0.3" footer="0.3"/>
  <pageSetup paperSize="9" scale="9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25"/>
  <sheetViews>
    <sheetView view="pageBreakPreview" zoomScale="60" zoomScaleNormal="100" workbookViewId="0">
      <selection sqref="A1:F5"/>
    </sheetView>
  </sheetViews>
  <sheetFormatPr defaultRowHeight="14.25"/>
  <cols>
    <col min="1" max="1" width="20.25" customWidth="1"/>
    <col min="2" max="2" width="13.125" customWidth="1"/>
    <col min="3" max="3" width="9.125" customWidth="1"/>
    <col min="4" max="4" width="10.375" customWidth="1"/>
    <col min="5" max="5" width="23" customWidth="1"/>
    <col min="6" max="6" width="9.625" customWidth="1"/>
  </cols>
  <sheetData>
    <row r="1" spans="1:6" ht="22.5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</row>
    <row r="2" spans="1:6" ht="36.75" customHeight="1">
      <c r="A2" s="37">
        <f>B2*D2</f>
        <v>10086984</v>
      </c>
      <c r="B2" s="21">
        <v>492000</v>
      </c>
      <c r="C2" s="13" t="s">
        <v>10</v>
      </c>
      <c r="D2" s="13">
        <v>20.501999999999999</v>
      </c>
      <c r="E2" s="38" t="s">
        <v>13</v>
      </c>
      <c r="F2" s="40" t="s">
        <v>14</v>
      </c>
    </row>
    <row r="3" spans="1:6" ht="36">
      <c r="A3" s="37">
        <f t="shared" ref="A3:A4" si="0">B3*D3</f>
        <v>30476000</v>
      </c>
      <c r="B3" s="21">
        <v>950000</v>
      </c>
      <c r="C3" s="13" t="s">
        <v>10</v>
      </c>
      <c r="D3" s="13">
        <v>32.08</v>
      </c>
      <c r="E3" s="38" t="s">
        <v>15</v>
      </c>
      <c r="F3" s="40" t="s">
        <v>16</v>
      </c>
    </row>
    <row r="4" spans="1:6" ht="148.5" customHeight="1">
      <c r="A4" s="37">
        <f t="shared" si="0"/>
        <v>2033115</v>
      </c>
      <c r="B4" s="21">
        <v>297500</v>
      </c>
      <c r="C4" s="13" t="s">
        <v>10</v>
      </c>
      <c r="D4" s="13">
        <v>6.8339999999999996</v>
      </c>
      <c r="E4" s="41" t="s">
        <v>17</v>
      </c>
      <c r="F4" s="39" t="s">
        <v>18</v>
      </c>
    </row>
    <row r="5" spans="1:6" ht="22.5">
      <c r="A5" s="16">
        <f>A2+A3+A4</f>
        <v>42596099</v>
      </c>
      <c r="B5" s="10"/>
      <c r="C5" s="10"/>
      <c r="D5" s="10"/>
      <c r="E5" s="10" t="s">
        <v>97</v>
      </c>
      <c r="F5" s="10"/>
    </row>
    <row r="6" spans="1:6" ht="22.5">
      <c r="A6" s="1"/>
      <c r="B6" s="1"/>
      <c r="C6" s="1"/>
      <c r="D6" s="1"/>
      <c r="E6" s="1"/>
      <c r="F6" s="1"/>
    </row>
    <row r="7" spans="1:6" ht="22.5">
      <c r="A7" s="1"/>
      <c r="B7" s="1"/>
      <c r="C7" s="1"/>
      <c r="D7" s="1"/>
      <c r="E7" s="1"/>
      <c r="F7" s="1"/>
    </row>
    <row r="8" spans="1:6" ht="22.5">
      <c r="A8" s="1"/>
      <c r="B8" s="1"/>
      <c r="C8" s="1"/>
      <c r="D8" s="1"/>
      <c r="E8" s="1"/>
      <c r="F8" s="1"/>
    </row>
    <row r="9" spans="1:6" ht="22.5">
      <c r="A9" s="1"/>
      <c r="B9" s="1"/>
      <c r="C9" s="1"/>
      <c r="D9" s="1"/>
      <c r="E9" s="1"/>
      <c r="F9" s="1"/>
    </row>
    <row r="10" spans="1:6" ht="22.5">
      <c r="A10" s="1"/>
      <c r="B10" s="1"/>
      <c r="C10" s="1"/>
      <c r="D10" s="1"/>
      <c r="E10" s="1"/>
      <c r="F10" s="1"/>
    </row>
    <row r="11" spans="1:6" ht="22.5">
      <c r="A11" s="1"/>
      <c r="B11" s="1"/>
      <c r="C11" s="1"/>
      <c r="D11" s="1"/>
      <c r="E11" s="1"/>
      <c r="F11" s="1"/>
    </row>
    <row r="12" spans="1:6" ht="22.5">
      <c r="A12" s="1"/>
      <c r="B12" s="1"/>
      <c r="C12" s="1"/>
      <c r="D12" s="1"/>
      <c r="E12" s="1"/>
      <c r="F12" s="1"/>
    </row>
    <row r="13" spans="1:6" ht="22.5">
      <c r="A13" s="1"/>
      <c r="B13" s="1"/>
      <c r="C13" s="1"/>
      <c r="D13" s="1"/>
      <c r="E13" s="1"/>
      <c r="F13" s="1"/>
    </row>
    <row r="14" spans="1:6" ht="22.5">
      <c r="A14" s="1"/>
      <c r="B14" s="1"/>
      <c r="C14" s="1"/>
      <c r="D14" s="1"/>
      <c r="E14" s="1"/>
      <c r="F14" s="1"/>
    </row>
    <row r="15" spans="1:6" ht="22.5">
      <c r="A15" s="1"/>
      <c r="B15" s="1"/>
      <c r="C15" s="1"/>
      <c r="D15" s="1"/>
      <c r="E15" s="1"/>
      <c r="F15" s="1"/>
    </row>
    <row r="16" spans="1:6" ht="22.5">
      <c r="A16" s="1"/>
      <c r="B16" s="1"/>
      <c r="C16" s="1"/>
      <c r="D16" s="1"/>
      <c r="E16" s="1"/>
      <c r="F16" s="1"/>
    </row>
    <row r="17" spans="1:6" ht="22.5">
      <c r="A17" s="1"/>
      <c r="B17" s="1"/>
      <c r="C17" s="1"/>
      <c r="D17" s="1"/>
      <c r="E17" s="1"/>
      <c r="F17" s="1"/>
    </row>
    <row r="18" spans="1:6" ht="22.5">
      <c r="A18" s="1"/>
      <c r="B18" s="1"/>
      <c r="C18" s="1"/>
      <c r="D18" s="1"/>
      <c r="E18" s="1"/>
      <c r="F18" s="1"/>
    </row>
    <row r="19" spans="1:6" ht="22.5">
      <c r="A19" s="1"/>
      <c r="B19" s="1"/>
      <c r="C19" s="1"/>
      <c r="D19" s="1"/>
      <c r="E19" s="1"/>
      <c r="F19" s="1"/>
    </row>
    <row r="20" spans="1:6" ht="22.5">
      <c r="A20" s="1"/>
      <c r="B20" s="1"/>
      <c r="C20" s="1"/>
      <c r="D20" s="1"/>
      <c r="E20" s="1"/>
      <c r="F20" s="1"/>
    </row>
    <row r="21" spans="1:6" ht="22.5">
      <c r="A21" s="1"/>
      <c r="B21" s="1"/>
      <c r="C21" s="1"/>
      <c r="D21" s="1"/>
      <c r="E21" s="1"/>
      <c r="F21" s="1"/>
    </row>
    <row r="22" spans="1:6" ht="22.5">
      <c r="A22" s="1"/>
      <c r="B22" s="1"/>
      <c r="C22" s="1"/>
      <c r="D22" s="1"/>
      <c r="E22" s="1"/>
      <c r="F22" s="1"/>
    </row>
    <row r="23" spans="1:6" ht="22.5">
      <c r="A23" s="1"/>
      <c r="B23" s="1"/>
      <c r="C23" s="1"/>
      <c r="D23" s="1"/>
      <c r="E23" s="1"/>
      <c r="F23" s="1"/>
    </row>
    <row r="24" spans="1:6" ht="22.5">
      <c r="A24" s="1"/>
      <c r="B24" s="1"/>
      <c r="C24" s="1"/>
      <c r="D24" s="1"/>
      <c r="E24" s="1"/>
      <c r="F24" s="1"/>
    </row>
    <row r="25" spans="1:6" ht="22.5">
      <c r="A25" s="1"/>
      <c r="B25" s="1"/>
      <c r="C25" s="1"/>
      <c r="D25" s="1"/>
      <c r="E25" s="1"/>
      <c r="F25" s="1"/>
    </row>
  </sheetData>
  <pageMargins left="0.7" right="0.7" top="0.75" bottom="0.75" header="0.3" footer="0.3"/>
  <pageSetup paperSize="9" scale="9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25"/>
  <sheetViews>
    <sheetView view="pageBreakPreview" zoomScale="60" zoomScaleNormal="100" workbookViewId="0">
      <selection sqref="A1:F3"/>
    </sheetView>
  </sheetViews>
  <sheetFormatPr defaultRowHeight="14.25"/>
  <cols>
    <col min="1" max="1" width="20.75" customWidth="1"/>
    <col min="2" max="2" width="13.125" customWidth="1"/>
    <col min="3" max="3" width="9.25" customWidth="1"/>
    <col min="5" max="5" width="21.875" customWidth="1"/>
    <col min="6" max="6" width="10.625" customWidth="1"/>
  </cols>
  <sheetData>
    <row r="1" spans="1:6" ht="22.5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</row>
    <row r="2" spans="1:6" ht="54">
      <c r="A2" s="37">
        <f>B2*D2</f>
        <v>24560640</v>
      </c>
      <c r="B2" s="21">
        <v>208000</v>
      </c>
      <c r="C2" s="13" t="s">
        <v>7</v>
      </c>
      <c r="D2" s="13">
        <v>118.08</v>
      </c>
      <c r="E2" s="38" t="s">
        <v>19</v>
      </c>
      <c r="F2" s="39" t="s">
        <v>20</v>
      </c>
    </row>
    <row r="3" spans="1:6" ht="31.5" customHeight="1">
      <c r="A3" s="16">
        <f>A2</f>
        <v>24560640</v>
      </c>
      <c r="B3" s="10"/>
      <c r="C3" s="10"/>
      <c r="D3" s="10"/>
      <c r="E3" s="10" t="s">
        <v>97</v>
      </c>
      <c r="F3" s="10"/>
    </row>
    <row r="4" spans="1:6" ht="22.5">
      <c r="A4" s="1"/>
      <c r="B4" s="1"/>
      <c r="C4" s="1"/>
      <c r="D4" s="1"/>
      <c r="E4" s="1"/>
      <c r="F4" s="1"/>
    </row>
    <row r="5" spans="1:6" ht="22.5">
      <c r="A5" s="1"/>
      <c r="B5" s="1"/>
      <c r="C5" s="1"/>
      <c r="D5" s="1"/>
      <c r="E5" s="1"/>
      <c r="F5" s="1"/>
    </row>
    <row r="6" spans="1:6" ht="22.5">
      <c r="A6" s="1"/>
      <c r="B6" s="1"/>
      <c r="C6" s="1"/>
      <c r="D6" s="1"/>
      <c r="E6" s="1"/>
      <c r="F6" s="1"/>
    </row>
    <row r="7" spans="1:6" ht="22.5">
      <c r="A7" s="1"/>
      <c r="B7" s="1"/>
      <c r="C7" s="1"/>
      <c r="D7" s="1"/>
      <c r="E7" s="1"/>
      <c r="F7" s="1"/>
    </row>
    <row r="8" spans="1:6" ht="22.5">
      <c r="A8" s="1"/>
      <c r="B8" s="1"/>
      <c r="C8" s="1"/>
      <c r="D8" s="1"/>
      <c r="E8" s="1"/>
      <c r="F8" s="1"/>
    </row>
    <row r="9" spans="1:6" ht="22.5">
      <c r="A9" s="1"/>
      <c r="B9" s="1"/>
      <c r="C9" s="1"/>
      <c r="D9" s="1"/>
      <c r="E9" s="1"/>
      <c r="F9" s="1"/>
    </row>
    <row r="10" spans="1:6" ht="22.5">
      <c r="A10" s="1"/>
      <c r="B10" s="1"/>
      <c r="C10" s="1"/>
      <c r="D10" s="1"/>
      <c r="E10" s="1"/>
      <c r="F10" s="1"/>
    </row>
    <row r="11" spans="1:6" ht="22.5">
      <c r="A11" s="1"/>
      <c r="B11" s="1"/>
      <c r="C11" s="1"/>
      <c r="D11" s="1"/>
      <c r="E11" s="1"/>
      <c r="F11" s="1"/>
    </row>
    <row r="12" spans="1:6" ht="22.5">
      <c r="A12" s="1"/>
      <c r="B12" s="1"/>
      <c r="C12" s="1"/>
      <c r="D12" s="1"/>
      <c r="E12" s="1"/>
      <c r="F12" s="1"/>
    </row>
    <row r="13" spans="1:6" ht="22.5">
      <c r="A13" s="1"/>
      <c r="B13" s="1"/>
      <c r="C13" s="1"/>
      <c r="D13" s="1"/>
      <c r="E13" s="1"/>
      <c r="F13" s="1"/>
    </row>
    <row r="14" spans="1:6" ht="22.5">
      <c r="A14" s="1"/>
      <c r="B14" s="1"/>
      <c r="C14" s="1"/>
      <c r="D14" s="1"/>
      <c r="E14" s="1"/>
      <c r="F14" s="1"/>
    </row>
    <row r="15" spans="1:6" ht="22.5">
      <c r="A15" s="1"/>
      <c r="B15" s="1"/>
      <c r="C15" s="1"/>
      <c r="D15" s="1"/>
      <c r="E15" s="1"/>
      <c r="F15" s="1"/>
    </row>
    <row r="16" spans="1:6" ht="22.5">
      <c r="A16" s="1"/>
      <c r="B16" s="1"/>
      <c r="C16" s="1"/>
      <c r="D16" s="1"/>
      <c r="E16" s="1"/>
      <c r="F16" s="1"/>
    </row>
    <row r="17" spans="1:6" ht="22.5">
      <c r="A17" s="1"/>
      <c r="B17" s="1"/>
      <c r="C17" s="1"/>
      <c r="D17" s="1"/>
      <c r="E17" s="1"/>
      <c r="F17" s="1"/>
    </row>
    <row r="18" spans="1:6" ht="22.5">
      <c r="A18" s="1"/>
      <c r="B18" s="1"/>
      <c r="C18" s="1"/>
      <c r="D18" s="1"/>
      <c r="E18" s="1"/>
      <c r="F18" s="1"/>
    </row>
    <row r="19" spans="1:6" ht="22.5">
      <c r="A19" s="1"/>
      <c r="B19" s="1"/>
      <c r="C19" s="1"/>
      <c r="D19" s="1"/>
      <c r="E19" s="1"/>
      <c r="F19" s="1"/>
    </row>
    <row r="20" spans="1:6" ht="22.5">
      <c r="A20" s="1"/>
      <c r="B20" s="1"/>
      <c r="C20" s="1"/>
      <c r="D20" s="1"/>
      <c r="E20" s="1"/>
      <c r="F20" s="1"/>
    </row>
    <row r="21" spans="1:6" ht="22.5">
      <c r="A21" s="1"/>
      <c r="B21" s="1"/>
      <c r="C21" s="1"/>
      <c r="D21" s="1"/>
      <c r="E21" s="1"/>
      <c r="F21" s="1"/>
    </row>
    <row r="22" spans="1:6" ht="22.5">
      <c r="A22" s="1"/>
      <c r="B22" s="1"/>
      <c r="C22" s="1"/>
      <c r="D22" s="1"/>
      <c r="E22" s="1"/>
      <c r="F22" s="1"/>
    </row>
    <row r="23" spans="1:6" ht="22.5">
      <c r="A23" s="1"/>
      <c r="B23" s="1"/>
      <c r="C23" s="1"/>
      <c r="D23" s="1"/>
      <c r="E23" s="1"/>
      <c r="F23" s="1"/>
    </row>
    <row r="24" spans="1:6" ht="22.5">
      <c r="A24" s="1"/>
      <c r="B24" s="1"/>
      <c r="C24" s="1"/>
      <c r="D24" s="1"/>
      <c r="E24" s="1"/>
      <c r="F24" s="1"/>
    </row>
    <row r="25" spans="1:6" ht="22.5">
      <c r="A25" s="1"/>
      <c r="B25" s="1"/>
      <c r="C25" s="1"/>
      <c r="D25" s="1"/>
      <c r="E25" s="1"/>
      <c r="F25" s="1"/>
    </row>
  </sheetData>
  <pageMargins left="0.7" right="0.7" top="0.75" bottom="0.75" header="0.3" footer="0.3"/>
  <pageSetup paperSize="9" scale="9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25"/>
  <sheetViews>
    <sheetView view="pageBreakPreview" zoomScale="60" zoomScaleNormal="100" workbookViewId="0">
      <selection sqref="A1:F7"/>
    </sheetView>
  </sheetViews>
  <sheetFormatPr defaultRowHeight="14.25"/>
  <cols>
    <col min="1" max="1" width="20.375" customWidth="1"/>
    <col min="2" max="2" width="12.625" customWidth="1"/>
    <col min="3" max="3" width="9.75" customWidth="1"/>
    <col min="4" max="4" width="9.875" customWidth="1"/>
    <col min="5" max="5" width="30" customWidth="1"/>
    <col min="6" max="6" width="11.375" customWidth="1"/>
  </cols>
  <sheetData>
    <row r="1" spans="1:6" ht="22.5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</row>
    <row r="2" spans="1:6" ht="84" customHeight="1">
      <c r="A2" s="20">
        <f>D2*B2</f>
        <v>31680000</v>
      </c>
      <c r="B2" s="21">
        <v>300000</v>
      </c>
      <c r="C2" s="13" t="s">
        <v>7</v>
      </c>
      <c r="D2" s="13">
        <v>105.6</v>
      </c>
      <c r="E2" s="30" t="s">
        <v>21</v>
      </c>
      <c r="F2" s="33">
        <v>60303</v>
      </c>
    </row>
    <row r="3" spans="1:6" ht="72">
      <c r="A3" s="20">
        <f t="shared" ref="A3:A6" si="0">D3*B3</f>
        <v>20398400</v>
      </c>
      <c r="B3" s="21">
        <v>335500</v>
      </c>
      <c r="C3" s="13" t="s">
        <v>7</v>
      </c>
      <c r="D3" s="13">
        <v>60.8</v>
      </c>
      <c r="E3" s="30" t="s">
        <v>22</v>
      </c>
      <c r="F3" s="33">
        <v>60304</v>
      </c>
    </row>
    <row r="4" spans="1:6" ht="60.75" customHeight="1">
      <c r="A4" s="20">
        <f t="shared" si="0"/>
        <v>3953520</v>
      </c>
      <c r="B4" s="21">
        <v>342000</v>
      </c>
      <c r="C4" s="13" t="s">
        <v>7</v>
      </c>
      <c r="D4" s="13">
        <v>11.56</v>
      </c>
      <c r="E4" s="30" t="s">
        <v>23</v>
      </c>
      <c r="F4" s="34" t="s">
        <v>24</v>
      </c>
    </row>
    <row r="5" spans="1:6" ht="51" customHeight="1">
      <c r="A5" s="20">
        <f t="shared" si="0"/>
        <v>5294480</v>
      </c>
      <c r="B5" s="21">
        <v>458000</v>
      </c>
      <c r="C5" s="13" t="s">
        <v>7</v>
      </c>
      <c r="D5" s="13">
        <v>11.56</v>
      </c>
      <c r="E5" s="30" t="s">
        <v>25</v>
      </c>
      <c r="F5" s="34">
        <v>60503</v>
      </c>
    </row>
    <row r="6" spans="1:6" ht="57" customHeight="1">
      <c r="A6" s="20">
        <f t="shared" si="0"/>
        <v>551760</v>
      </c>
      <c r="B6" s="21">
        <v>605000</v>
      </c>
      <c r="C6" s="13" t="s">
        <v>7</v>
      </c>
      <c r="D6" s="13">
        <v>0.91200000000000003</v>
      </c>
      <c r="E6" s="30" t="s">
        <v>26</v>
      </c>
      <c r="F6" s="34" t="s">
        <v>27</v>
      </c>
    </row>
    <row r="7" spans="1:6" ht="22.5">
      <c r="A7" s="16">
        <f>A2+A3+A4+A5+A6</f>
        <v>61878160</v>
      </c>
      <c r="B7" s="10"/>
      <c r="C7" s="10"/>
      <c r="D7" s="10"/>
      <c r="E7" s="35" t="s">
        <v>97</v>
      </c>
      <c r="F7" s="36"/>
    </row>
    <row r="8" spans="1:6" ht="22.5">
      <c r="A8" s="1"/>
      <c r="B8" s="1"/>
      <c r="C8" s="1"/>
      <c r="D8" s="1"/>
      <c r="E8" s="1"/>
      <c r="F8" s="1"/>
    </row>
    <row r="9" spans="1:6" ht="22.5">
      <c r="A9" s="1"/>
      <c r="B9" s="1"/>
      <c r="C9" s="1"/>
      <c r="D9" s="1"/>
      <c r="E9" s="1"/>
      <c r="F9" s="1"/>
    </row>
    <row r="10" spans="1:6" ht="22.5">
      <c r="A10" s="1"/>
      <c r="B10" s="1"/>
      <c r="C10" s="1"/>
      <c r="D10" s="1"/>
      <c r="E10" s="1"/>
      <c r="F10" s="1"/>
    </row>
    <row r="11" spans="1:6" ht="22.5">
      <c r="A11" s="1"/>
      <c r="B11" s="1"/>
      <c r="C11" s="1"/>
      <c r="D11" s="1"/>
      <c r="E11" s="1"/>
      <c r="F11" s="1"/>
    </row>
    <row r="12" spans="1:6" ht="22.5">
      <c r="A12" s="1"/>
      <c r="B12" s="1"/>
      <c r="C12" s="1"/>
      <c r="D12" s="1"/>
      <c r="E12" s="1"/>
      <c r="F12" s="1"/>
    </row>
    <row r="13" spans="1:6" ht="22.5">
      <c r="A13" s="1"/>
      <c r="B13" s="1"/>
      <c r="C13" s="1"/>
      <c r="D13" s="1"/>
      <c r="E13" s="1"/>
      <c r="F13" s="1"/>
    </row>
    <row r="14" spans="1:6" ht="22.5">
      <c r="A14" s="1"/>
      <c r="B14" s="1"/>
      <c r="C14" s="1"/>
      <c r="D14" s="1"/>
      <c r="E14" s="1"/>
      <c r="F14" s="1"/>
    </row>
    <row r="15" spans="1:6" ht="22.5">
      <c r="A15" s="1"/>
      <c r="B15" s="1"/>
      <c r="C15" s="1"/>
      <c r="D15" s="1"/>
      <c r="E15" s="1"/>
      <c r="F15" s="1"/>
    </row>
    <row r="16" spans="1:6" ht="22.5">
      <c r="A16" s="1"/>
      <c r="B16" s="1"/>
      <c r="C16" s="1"/>
      <c r="D16" s="1"/>
      <c r="E16" s="1"/>
      <c r="F16" s="1"/>
    </row>
    <row r="17" spans="1:6" ht="22.5">
      <c r="A17" s="1"/>
      <c r="B17" s="1"/>
      <c r="C17" s="1"/>
      <c r="D17" s="1"/>
      <c r="E17" s="1"/>
      <c r="F17" s="1"/>
    </row>
    <row r="18" spans="1:6" ht="22.5">
      <c r="A18" s="1"/>
      <c r="B18" s="1"/>
      <c r="C18" s="1"/>
      <c r="D18" s="1"/>
      <c r="E18" s="1"/>
      <c r="F18" s="1"/>
    </row>
    <row r="19" spans="1:6" ht="22.5">
      <c r="A19" s="1"/>
      <c r="B19" s="1"/>
      <c r="C19" s="1"/>
      <c r="D19" s="1"/>
      <c r="E19" s="1"/>
      <c r="F19" s="1"/>
    </row>
    <row r="20" spans="1:6" ht="22.5">
      <c r="A20" s="1"/>
      <c r="B20" s="1"/>
      <c r="C20" s="1"/>
      <c r="D20" s="1"/>
      <c r="E20" s="1"/>
      <c r="F20" s="1"/>
    </row>
    <row r="21" spans="1:6" ht="22.5">
      <c r="A21" s="1"/>
      <c r="B21" s="1"/>
      <c r="C21" s="1"/>
      <c r="D21" s="1"/>
      <c r="E21" s="1"/>
      <c r="F21" s="1"/>
    </row>
    <row r="22" spans="1:6" ht="22.5">
      <c r="A22" s="1"/>
      <c r="B22" s="1"/>
      <c r="C22" s="1"/>
      <c r="D22" s="1"/>
      <c r="E22" s="1"/>
      <c r="F22" s="1"/>
    </row>
    <row r="23" spans="1:6" ht="22.5">
      <c r="A23" s="1"/>
      <c r="B23" s="1"/>
      <c r="C23" s="1"/>
      <c r="D23" s="1"/>
      <c r="E23" s="1"/>
      <c r="F23" s="1"/>
    </row>
    <row r="24" spans="1:6" ht="22.5">
      <c r="A24" s="1"/>
      <c r="B24" s="1"/>
      <c r="C24" s="1"/>
      <c r="D24" s="1"/>
      <c r="E24" s="1"/>
      <c r="F24" s="1"/>
    </row>
    <row r="25" spans="1:6" ht="22.5">
      <c r="A25" s="1"/>
      <c r="B25" s="1"/>
      <c r="C25" s="1"/>
      <c r="D25" s="1"/>
      <c r="E25" s="1"/>
      <c r="F25" s="1"/>
    </row>
  </sheetData>
  <pageMargins left="0.7" right="0.7" top="0.75" bottom="0.75" header="0.3" footer="0.3"/>
  <pageSetup paperSize="9" scale="8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F25"/>
  <sheetViews>
    <sheetView view="pageBreakPreview" zoomScale="60" zoomScaleNormal="100" workbookViewId="0">
      <selection sqref="A1:F8"/>
    </sheetView>
  </sheetViews>
  <sheetFormatPr defaultRowHeight="14.25"/>
  <cols>
    <col min="1" max="1" width="20.125" customWidth="1"/>
    <col min="2" max="2" width="13" customWidth="1"/>
    <col min="3" max="3" width="10" customWidth="1"/>
    <col min="4" max="4" width="10.375" customWidth="1"/>
    <col min="5" max="5" width="20.875" customWidth="1"/>
    <col min="6" max="6" width="9.625" customWidth="1"/>
  </cols>
  <sheetData>
    <row r="1" spans="1:6" ht="22.5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</row>
    <row r="2" spans="1:6" ht="72">
      <c r="A2" s="20">
        <f>D2*B2</f>
        <v>4321650</v>
      </c>
      <c r="B2" s="21">
        <v>23500</v>
      </c>
      <c r="C2" s="13" t="s">
        <v>38</v>
      </c>
      <c r="D2" s="13">
        <v>183.9</v>
      </c>
      <c r="E2" s="30" t="s">
        <v>28</v>
      </c>
      <c r="F2" s="29">
        <v>70101</v>
      </c>
    </row>
    <row r="3" spans="1:6" ht="90">
      <c r="A3" s="20">
        <f t="shared" ref="A3:A7" si="0">D3*B3</f>
        <v>132067290</v>
      </c>
      <c r="B3" s="21">
        <v>22300</v>
      </c>
      <c r="C3" s="13" t="s">
        <v>38</v>
      </c>
      <c r="D3" s="13">
        <v>5922.3</v>
      </c>
      <c r="E3" s="30" t="s">
        <v>29</v>
      </c>
      <c r="F3" s="29" t="s">
        <v>30</v>
      </c>
    </row>
    <row r="4" spans="1:6" ht="90">
      <c r="A4" s="20">
        <f t="shared" si="0"/>
        <v>17719350</v>
      </c>
      <c r="B4" s="21">
        <v>16500</v>
      </c>
      <c r="C4" s="13" t="s">
        <v>38</v>
      </c>
      <c r="D4" s="13">
        <v>1073.9000000000001</v>
      </c>
      <c r="E4" s="30" t="s">
        <v>31</v>
      </c>
      <c r="F4" s="29" t="s">
        <v>32</v>
      </c>
    </row>
    <row r="5" spans="1:6" ht="90">
      <c r="A5" s="20">
        <f t="shared" si="0"/>
        <v>36290250</v>
      </c>
      <c r="B5" s="21">
        <v>22500</v>
      </c>
      <c r="C5" s="13" t="s">
        <v>38</v>
      </c>
      <c r="D5" s="13">
        <v>1612.9</v>
      </c>
      <c r="E5" s="30" t="s">
        <v>33</v>
      </c>
      <c r="F5" s="29" t="s">
        <v>34</v>
      </c>
    </row>
    <row r="6" spans="1:6" ht="90">
      <c r="A6" s="20">
        <f t="shared" si="0"/>
        <v>10361056</v>
      </c>
      <c r="B6" s="21">
        <v>16600</v>
      </c>
      <c r="C6" s="13" t="s">
        <v>38</v>
      </c>
      <c r="D6" s="13">
        <v>624.16</v>
      </c>
      <c r="E6" s="30" t="s">
        <v>35</v>
      </c>
      <c r="F6" s="29">
        <v>70205</v>
      </c>
    </row>
    <row r="7" spans="1:6" ht="97.5" customHeight="1">
      <c r="A7" s="20">
        <f t="shared" si="0"/>
        <v>11939538.6</v>
      </c>
      <c r="B7" s="21">
        <v>15300</v>
      </c>
      <c r="C7" s="13" t="s">
        <v>38</v>
      </c>
      <c r="D7" s="13">
        <v>780.36199999999997</v>
      </c>
      <c r="E7" s="31" t="s">
        <v>36</v>
      </c>
      <c r="F7" s="32" t="s">
        <v>37</v>
      </c>
    </row>
    <row r="8" spans="1:6" ht="22.5">
      <c r="A8" s="16">
        <f>SUM(A2:A7)</f>
        <v>212699134.59999999</v>
      </c>
      <c r="B8" s="10"/>
      <c r="C8" s="10"/>
      <c r="D8" s="10"/>
      <c r="E8" s="10" t="s">
        <v>97</v>
      </c>
      <c r="F8" s="10"/>
    </row>
    <row r="9" spans="1:6" ht="22.5">
      <c r="A9" s="1"/>
      <c r="B9" s="1"/>
      <c r="C9" s="1"/>
      <c r="D9" s="1"/>
      <c r="E9" s="1"/>
      <c r="F9" s="1"/>
    </row>
    <row r="10" spans="1:6" ht="22.5">
      <c r="A10" s="1"/>
      <c r="B10" s="1"/>
      <c r="C10" s="1"/>
      <c r="D10" s="1"/>
      <c r="E10" s="1"/>
      <c r="F10" s="1"/>
    </row>
    <row r="11" spans="1:6" ht="22.5">
      <c r="A11" s="1"/>
      <c r="B11" s="1"/>
      <c r="C11" s="1"/>
      <c r="D11" s="1"/>
      <c r="E11" s="1"/>
      <c r="F11" s="1"/>
    </row>
    <row r="12" spans="1:6" ht="22.5">
      <c r="A12" s="1"/>
      <c r="B12" s="1"/>
      <c r="C12" s="1"/>
      <c r="D12" s="1"/>
      <c r="E12" s="1"/>
      <c r="F12" s="1"/>
    </row>
    <row r="13" spans="1:6" ht="22.5">
      <c r="A13" s="1"/>
      <c r="B13" s="1"/>
      <c r="C13" s="1"/>
      <c r="D13" s="1"/>
      <c r="E13" s="1"/>
      <c r="F13" s="1"/>
    </row>
    <row r="14" spans="1:6" ht="22.5">
      <c r="A14" s="1"/>
      <c r="B14" s="1"/>
      <c r="C14" s="1"/>
      <c r="D14" s="1"/>
      <c r="E14" s="1"/>
      <c r="F14" s="1"/>
    </row>
    <row r="15" spans="1:6" ht="22.5">
      <c r="A15" s="1"/>
      <c r="B15" s="1"/>
      <c r="C15" s="1"/>
      <c r="D15" s="1"/>
      <c r="E15" s="1"/>
      <c r="F15" s="1"/>
    </row>
    <row r="16" spans="1:6" ht="22.5">
      <c r="A16" s="1"/>
      <c r="B16" s="1"/>
      <c r="C16" s="1"/>
      <c r="D16" s="1"/>
      <c r="E16" s="1"/>
      <c r="F16" s="1"/>
    </row>
    <row r="17" spans="1:6" ht="22.5">
      <c r="A17" s="1"/>
      <c r="B17" s="1"/>
      <c r="C17" s="1"/>
      <c r="D17" s="1"/>
      <c r="E17" s="1"/>
      <c r="F17" s="1"/>
    </row>
    <row r="18" spans="1:6" ht="22.5">
      <c r="A18" s="1"/>
      <c r="B18" s="1"/>
      <c r="C18" s="1"/>
      <c r="D18" s="1"/>
      <c r="E18" s="1"/>
      <c r="F18" s="1"/>
    </row>
    <row r="19" spans="1:6" ht="22.5">
      <c r="A19" s="1"/>
      <c r="B19" s="1"/>
      <c r="C19" s="1"/>
      <c r="D19" s="1"/>
      <c r="E19" s="1"/>
      <c r="F19" s="1"/>
    </row>
    <row r="20" spans="1:6" ht="22.5">
      <c r="A20" s="1"/>
      <c r="B20" s="1"/>
      <c r="C20" s="1"/>
      <c r="D20" s="1"/>
      <c r="E20" s="1"/>
      <c r="F20" s="1"/>
    </row>
    <row r="21" spans="1:6" ht="22.5">
      <c r="A21" s="1"/>
      <c r="B21" s="1"/>
      <c r="C21" s="1"/>
      <c r="D21" s="1"/>
      <c r="E21" s="1"/>
      <c r="F21" s="1"/>
    </row>
    <row r="22" spans="1:6" ht="22.5">
      <c r="A22" s="1"/>
      <c r="B22" s="1"/>
      <c r="C22" s="1"/>
      <c r="D22" s="1"/>
      <c r="E22" s="1"/>
      <c r="F22" s="1"/>
    </row>
    <row r="23" spans="1:6" ht="22.5">
      <c r="A23" s="1"/>
      <c r="B23" s="1"/>
      <c r="C23" s="1"/>
      <c r="D23" s="1"/>
      <c r="E23" s="1"/>
      <c r="F23" s="1"/>
    </row>
    <row r="24" spans="1:6" ht="22.5">
      <c r="A24" s="1"/>
      <c r="B24" s="1"/>
      <c r="C24" s="1"/>
      <c r="D24" s="1"/>
      <c r="E24" s="1"/>
      <c r="F24" s="1"/>
    </row>
    <row r="25" spans="1:6" ht="22.5">
      <c r="A25" s="1"/>
      <c r="B25" s="1"/>
      <c r="C25" s="1"/>
      <c r="D25" s="1"/>
      <c r="E25" s="1"/>
      <c r="F25" s="1"/>
    </row>
  </sheetData>
  <pageMargins left="0.7" right="0.7" top="0.75" bottom="0.75" header="0.3" footer="0.3"/>
  <pageSetup paperSize="9" scale="9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F25"/>
  <sheetViews>
    <sheetView view="pageBreakPreview" zoomScale="60" zoomScaleNormal="100" workbookViewId="0">
      <selection sqref="A1:F5"/>
    </sheetView>
  </sheetViews>
  <sheetFormatPr defaultRowHeight="14.25"/>
  <cols>
    <col min="1" max="1" width="20.25" customWidth="1"/>
    <col min="2" max="2" width="12.5" customWidth="1"/>
    <col min="5" max="5" width="19.875" customWidth="1"/>
    <col min="6" max="6" width="10.25" customWidth="1"/>
  </cols>
  <sheetData>
    <row r="1" spans="1:6" ht="22.5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</row>
    <row r="2" spans="1:6" ht="90">
      <c r="A2" s="20">
        <f>D2*B2</f>
        <v>5286784</v>
      </c>
      <c r="B2" s="21">
        <v>824000</v>
      </c>
      <c r="C2" s="13" t="s">
        <v>10</v>
      </c>
      <c r="D2" s="13">
        <v>6.4160000000000004</v>
      </c>
      <c r="E2" s="22" t="s">
        <v>39</v>
      </c>
      <c r="F2" s="13" t="s">
        <v>40</v>
      </c>
    </row>
    <row r="3" spans="1:6" ht="90">
      <c r="A3" s="20">
        <f t="shared" ref="A3:A4" si="0">D3*B3</f>
        <v>82801524</v>
      </c>
      <c r="B3" s="21">
        <v>1119000</v>
      </c>
      <c r="C3" s="13" t="s">
        <v>10</v>
      </c>
      <c r="D3" s="13">
        <v>73.995999999999995</v>
      </c>
      <c r="E3" s="22" t="s">
        <v>41</v>
      </c>
      <c r="F3" s="13">
        <v>80107</v>
      </c>
    </row>
    <row r="4" spans="1:6" ht="67.5">
      <c r="A4" s="20">
        <f t="shared" si="0"/>
        <v>7824108</v>
      </c>
      <c r="B4" s="21">
        <v>885000</v>
      </c>
      <c r="C4" s="13" t="s">
        <v>10</v>
      </c>
      <c r="D4" s="13">
        <v>8.8407999999999998</v>
      </c>
      <c r="E4" s="22" t="s">
        <v>42</v>
      </c>
      <c r="F4" s="13" t="s">
        <v>43</v>
      </c>
    </row>
    <row r="5" spans="1:6" ht="22.5">
      <c r="A5" s="16">
        <f>A4+A3+A2</f>
        <v>95912416</v>
      </c>
      <c r="B5" s="10"/>
      <c r="C5" s="10"/>
      <c r="D5" s="10"/>
      <c r="E5" s="10" t="s">
        <v>97</v>
      </c>
      <c r="F5" s="10"/>
    </row>
    <row r="6" spans="1:6" ht="22.5">
      <c r="A6" s="1"/>
      <c r="B6" s="1"/>
      <c r="C6" s="1"/>
      <c r="D6" s="1"/>
      <c r="E6" s="1"/>
      <c r="F6" s="1"/>
    </row>
    <row r="7" spans="1:6" ht="22.5">
      <c r="A7" s="1"/>
      <c r="B7" s="1"/>
      <c r="C7" s="1"/>
      <c r="D7" s="1"/>
      <c r="E7" s="1"/>
      <c r="F7" s="1"/>
    </row>
    <row r="8" spans="1:6" ht="22.5">
      <c r="A8" s="1"/>
      <c r="B8" s="1"/>
      <c r="C8" s="1"/>
      <c r="D8" s="1"/>
      <c r="E8" s="1"/>
      <c r="F8" s="1"/>
    </row>
    <row r="9" spans="1:6" ht="22.5">
      <c r="A9" s="1"/>
      <c r="B9" s="1"/>
      <c r="C9" s="1"/>
      <c r="D9" s="1"/>
      <c r="E9" s="1"/>
      <c r="F9" s="1"/>
    </row>
    <row r="10" spans="1:6" ht="22.5">
      <c r="A10" s="1"/>
      <c r="B10" s="1"/>
      <c r="C10" s="1"/>
      <c r="D10" s="1"/>
      <c r="E10" s="1"/>
      <c r="F10" s="1"/>
    </row>
    <row r="11" spans="1:6" ht="22.5">
      <c r="A11" s="1"/>
      <c r="B11" s="1"/>
      <c r="C11" s="1"/>
      <c r="D11" s="1"/>
      <c r="E11" s="1"/>
      <c r="F11" s="1"/>
    </row>
    <row r="12" spans="1:6" ht="22.5">
      <c r="A12" s="1"/>
      <c r="B12" s="1"/>
      <c r="C12" s="1"/>
      <c r="D12" s="1"/>
      <c r="E12" s="1"/>
      <c r="F12" s="1"/>
    </row>
    <row r="13" spans="1:6" ht="22.5">
      <c r="A13" s="1"/>
      <c r="B13" s="1"/>
      <c r="C13" s="1"/>
      <c r="D13" s="1"/>
      <c r="E13" s="1"/>
      <c r="F13" s="1"/>
    </row>
    <row r="14" spans="1:6" ht="22.5">
      <c r="A14" s="1"/>
      <c r="B14" s="1"/>
      <c r="C14" s="1"/>
      <c r="D14" s="1"/>
      <c r="E14" s="1"/>
      <c r="F14" s="1"/>
    </row>
    <row r="15" spans="1:6" ht="22.5">
      <c r="A15" s="1"/>
      <c r="B15" s="1"/>
      <c r="C15" s="1"/>
      <c r="D15" s="1"/>
      <c r="E15" s="1"/>
      <c r="F15" s="1"/>
    </row>
    <row r="16" spans="1:6" ht="22.5">
      <c r="A16" s="1"/>
      <c r="B16" s="1"/>
      <c r="C16" s="1"/>
      <c r="D16" s="1"/>
      <c r="E16" s="1"/>
      <c r="F16" s="1"/>
    </row>
    <row r="17" spans="1:6" ht="22.5">
      <c r="A17" s="1"/>
      <c r="B17" s="1"/>
      <c r="C17" s="1"/>
      <c r="D17" s="1"/>
      <c r="E17" s="1"/>
      <c r="F17" s="1"/>
    </row>
    <row r="18" spans="1:6" ht="22.5">
      <c r="A18" s="1"/>
      <c r="B18" s="1"/>
      <c r="C18" s="1"/>
      <c r="D18" s="1"/>
      <c r="E18" s="1"/>
      <c r="F18" s="1"/>
    </row>
    <row r="19" spans="1:6" ht="22.5">
      <c r="A19" s="1"/>
      <c r="B19" s="1"/>
      <c r="C19" s="1"/>
      <c r="D19" s="1"/>
      <c r="E19" s="1"/>
      <c r="F19" s="1"/>
    </row>
    <row r="20" spans="1:6" ht="22.5">
      <c r="A20" s="1"/>
      <c r="B20" s="1"/>
      <c r="C20" s="1"/>
      <c r="D20" s="1"/>
      <c r="E20" s="1"/>
      <c r="F20" s="1"/>
    </row>
    <row r="21" spans="1:6" ht="22.5">
      <c r="A21" s="1"/>
      <c r="B21" s="1"/>
      <c r="C21" s="1"/>
      <c r="D21" s="1"/>
      <c r="E21" s="1"/>
      <c r="F21" s="1"/>
    </row>
    <row r="22" spans="1:6" ht="22.5">
      <c r="A22" s="1"/>
      <c r="B22" s="1"/>
      <c r="C22" s="1"/>
      <c r="D22" s="1"/>
      <c r="E22" s="1"/>
      <c r="F22" s="1"/>
    </row>
    <row r="23" spans="1:6" ht="22.5">
      <c r="A23" s="1"/>
      <c r="B23" s="1"/>
      <c r="C23" s="1"/>
      <c r="D23" s="1"/>
      <c r="E23" s="1"/>
      <c r="F23" s="1"/>
    </row>
    <row r="24" spans="1:6" ht="22.5">
      <c r="A24" s="1"/>
      <c r="B24" s="1"/>
      <c r="C24" s="1"/>
      <c r="D24" s="1"/>
      <c r="E24" s="1"/>
      <c r="F24" s="1"/>
    </row>
    <row r="25" spans="1:6" ht="22.5">
      <c r="A25" s="1"/>
      <c r="B25" s="1"/>
      <c r="C25" s="1"/>
      <c r="D25" s="1"/>
      <c r="E25" s="1"/>
      <c r="F25" s="1"/>
    </row>
  </sheetData>
  <pageMargins left="0.7" right="0.7" top="0.75" bottom="0.75" header="0.3" footer="0.3"/>
  <pageSetup paperSize="9" scale="9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F25"/>
  <sheetViews>
    <sheetView workbookViewId="0">
      <selection activeCell="F8" sqref="F8"/>
    </sheetView>
  </sheetViews>
  <sheetFormatPr defaultRowHeight="14.25"/>
  <cols>
    <col min="1" max="1" width="11.75" customWidth="1"/>
    <col min="2" max="2" width="14" customWidth="1"/>
    <col min="5" max="5" width="20" customWidth="1"/>
    <col min="6" max="6" width="10.25" customWidth="1"/>
  </cols>
  <sheetData>
    <row r="1" spans="1:6" ht="22.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spans="1:6" ht="22.5">
      <c r="A2" s="1"/>
      <c r="B2" s="1"/>
      <c r="C2" s="1"/>
      <c r="D2" s="1"/>
      <c r="E2" s="1"/>
      <c r="F2" s="1"/>
    </row>
    <row r="3" spans="1:6" ht="22.5">
      <c r="A3" s="1"/>
      <c r="B3" s="1"/>
      <c r="C3" s="1"/>
      <c r="D3" s="1"/>
      <c r="E3" s="1"/>
      <c r="F3" s="1"/>
    </row>
    <row r="4" spans="1:6" ht="22.5">
      <c r="A4" s="1"/>
      <c r="B4" s="1"/>
      <c r="C4" s="1"/>
      <c r="D4" s="1"/>
      <c r="E4" s="1"/>
      <c r="F4" s="1"/>
    </row>
    <row r="5" spans="1:6" ht="22.5">
      <c r="A5" s="1"/>
      <c r="B5" s="1"/>
      <c r="C5" s="1"/>
      <c r="D5" s="1"/>
      <c r="E5" s="1"/>
      <c r="F5" s="1"/>
    </row>
    <row r="6" spans="1:6" ht="22.5">
      <c r="A6" s="1"/>
      <c r="B6" s="1"/>
      <c r="C6" s="1"/>
      <c r="D6" s="1"/>
      <c r="E6" s="1"/>
      <c r="F6" s="1"/>
    </row>
    <row r="7" spans="1:6" ht="22.5">
      <c r="A7" s="1"/>
      <c r="B7" s="1"/>
      <c r="C7" s="1"/>
      <c r="D7" s="1"/>
      <c r="E7" s="1"/>
      <c r="F7" s="1"/>
    </row>
    <row r="8" spans="1:6" ht="22.5">
      <c r="A8" s="1"/>
      <c r="B8" s="1"/>
      <c r="C8" s="1"/>
      <c r="D8" s="1"/>
      <c r="E8" s="1"/>
      <c r="F8" s="1"/>
    </row>
    <row r="9" spans="1:6" ht="22.5">
      <c r="A9" s="1"/>
      <c r="B9" s="1"/>
      <c r="C9" s="1"/>
      <c r="D9" s="1"/>
      <c r="E9" s="1"/>
      <c r="F9" s="1"/>
    </row>
    <row r="10" spans="1:6" ht="22.5">
      <c r="A10" s="1"/>
      <c r="B10" s="1"/>
      <c r="C10" s="1"/>
      <c r="D10" s="1"/>
      <c r="E10" s="1"/>
      <c r="F10" s="1"/>
    </row>
    <row r="11" spans="1:6" ht="22.5">
      <c r="A11" s="1"/>
      <c r="B11" s="1"/>
      <c r="C11" s="1"/>
      <c r="D11" s="1"/>
      <c r="E11" s="1"/>
      <c r="F11" s="1"/>
    </row>
    <row r="12" spans="1:6" ht="22.5">
      <c r="A12" s="1"/>
      <c r="B12" s="1"/>
      <c r="C12" s="1"/>
      <c r="D12" s="1"/>
      <c r="E12" s="1"/>
      <c r="F12" s="1"/>
    </row>
    <row r="13" spans="1:6" ht="22.5">
      <c r="A13" s="1"/>
      <c r="B13" s="1"/>
      <c r="C13" s="1"/>
      <c r="D13" s="1"/>
      <c r="E13" s="1"/>
      <c r="F13" s="1"/>
    </row>
    <row r="14" spans="1:6" ht="22.5">
      <c r="A14" s="1"/>
      <c r="B14" s="1"/>
      <c r="C14" s="1"/>
      <c r="D14" s="1"/>
      <c r="E14" s="1"/>
      <c r="F14" s="1"/>
    </row>
    <row r="15" spans="1:6" ht="22.5">
      <c r="A15" s="1"/>
      <c r="B15" s="1"/>
      <c r="C15" s="1"/>
      <c r="D15" s="1"/>
      <c r="E15" s="1"/>
      <c r="F15" s="1"/>
    </row>
    <row r="16" spans="1:6" ht="22.5">
      <c r="A16" s="1"/>
      <c r="B16" s="1"/>
      <c r="C16" s="1"/>
      <c r="D16" s="1"/>
      <c r="E16" s="1"/>
      <c r="F16" s="1"/>
    </row>
    <row r="17" spans="1:6" ht="22.5">
      <c r="A17" s="1"/>
      <c r="B17" s="1"/>
      <c r="C17" s="1"/>
      <c r="D17" s="1"/>
      <c r="E17" s="1"/>
      <c r="F17" s="1"/>
    </row>
    <row r="18" spans="1:6" ht="22.5">
      <c r="A18" s="1"/>
      <c r="B18" s="1"/>
      <c r="C18" s="1"/>
      <c r="D18" s="1"/>
      <c r="E18" s="1"/>
      <c r="F18" s="1"/>
    </row>
    <row r="19" spans="1:6" ht="22.5">
      <c r="A19" s="1"/>
      <c r="B19" s="1"/>
      <c r="C19" s="1"/>
      <c r="D19" s="1"/>
      <c r="E19" s="1"/>
      <c r="F19" s="1"/>
    </row>
    <row r="20" spans="1:6" ht="22.5">
      <c r="A20" s="1"/>
      <c r="B20" s="1"/>
      <c r="C20" s="1"/>
      <c r="D20" s="1"/>
      <c r="E20" s="1"/>
      <c r="F20" s="1"/>
    </row>
    <row r="21" spans="1:6" ht="22.5">
      <c r="A21" s="1"/>
      <c r="B21" s="1"/>
      <c r="C21" s="1"/>
      <c r="D21" s="1"/>
      <c r="E21" s="1"/>
      <c r="F21" s="1"/>
    </row>
    <row r="22" spans="1:6" ht="22.5">
      <c r="A22" s="1"/>
      <c r="B22" s="1"/>
      <c r="C22" s="1"/>
      <c r="D22" s="1"/>
      <c r="E22" s="1"/>
      <c r="F22" s="1"/>
    </row>
    <row r="23" spans="1:6" ht="22.5">
      <c r="A23" s="1"/>
      <c r="B23" s="1"/>
      <c r="C23" s="1"/>
      <c r="D23" s="1"/>
      <c r="E23" s="1"/>
      <c r="F23" s="1"/>
    </row>
    <row r="24" spans="1:6" ht="22.5">
      <c r="A24" s="1"/>
      <c r="B24" s="1"/>
      <c r="C24" s="1"/>
      <c r="D24" s="1"/>
      <c r="E24" s="1"/>
      <c r="F24" s="1"/>
    </row>
    <row r="25" spans="1:6" ht="22.5">
      <c r="A25" s="1"/>
      <c r="B25" s="1"/>
      <c r="C25" s="1"/>
      <c r="D25" s="1"/>
      <c r="E25" s="1"/>
      <c r="F25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29</vt:i4>
      </vt:variant>
      <vt:variant>
        <vt:lpstr>Named Ranges</vt:lpstr>
      </vt:variant>
      <vt:variant>
        <vt:i4>20</vt:i4>
      </vt:variant>
    </vt:vector>
  </HeadingPairs>
  <TitlesOfParts>
    <vt:vector size="49" baseType="lpstr">
      <vt:lpstr>فصل اول</vt:lpstr>
      <vt:lpstr>فصل دوم</vt:lpstr>
      <vt:lpstr>فصل سوم </vt:lpstr>
      <vt:lpstr>فصل چهارم </vt:lpstr>
      <vt:lpstr>فصل پنجم</vt:lpstr>
      <vt:lpstr>فصل ششم</vt:lpstr>
      <vt:lpstr>فصل هفتم </vt:lpstr>
      <vt:lpstr>فصل هشتم </vt:lpstr>
      <vt:lpstr>فصل نهم</vt:lpstr>
      <vt:lpstr>فصل دهم </vt:lpstr>
      <vt:lpstr>فصل یازدهم</vt:lpstr>
      <vt:lpstr>فصل دوازدهم</vt:lpstr>
      <vt:lpstr>فصل سیزدهم</vt:lpstr>
      <vt:lpstr>فصل چهاردهم</vt:lpstr>
      <vt:lpstr>فصل پانزدهم</vt:lpstr>
      <vt:lpstr>فصل شانزدهم</vt:lpstr>
      <vt:lpstr>فصل هفدهم</vt:lpstr>
      <vt:lpstr>فصل هجدهم</vt:lpstr>
      <vt:lpstr>فصل نوزدهم</vt:lpstr>
      <vt:lpstr>فصل بیستم</vt:lpstr>
      <vt:lpstr>فصل بیست و یکم</vt:lpstr>
      <vt:lpstr>فصل بیست و دوم</vt:lpstr>
      <vt:lpstr>فصل بیست و سوم</vt:lpstr>
      <vt:lpstr>فصل بیست و چهارم </vt:lpstr>
      <vt:lpstr>فصل بیست و پنجم</vt:lpstr>
      <vt:lpstr>فصل بیست و ششم</vt:lpstr>
      <vt:lpstr>فصل بیست و هفتم </vt:lpstr>
      <vt:lpstr>فصل بیست و هشتم </vt:lpstr>
      <vt:lpstr>خلاصه برآورد</vt:lpstr>
      <vt:lpstr>'خلاصه برآورد'!Print_Area</vt:lpstr>
      <vt:lpstr>'فصل اول'!Print_Area</vt:lpstr>
      <vt:lpstr>'فصل بیست و پنجم'!Print_Area</vt:lpstr>
      <vt:lpstr>'فصل بیست و چهارم '!Print_Area</vt:lpstr>
      <vt:lpstr>'فصل بیست و هشتم '!Print_Area</vt:lpstr>
      <vt:lpstr>'فصل بیست و یکم'!Print_Area</vt:lpstr>
      <vt:lpstr>'فصل بیستم'!Print_Area</vt:lpstr>
      <vt:lpstr>'فصل پنجم'!Print_Area</vt:lpstr>
      <vt:lpstr>'فصل چهارم '!Print_Area</vt:lpstr>
      <vt:lpstr>'فصل دهم '!Print_Area</vt:lpstr>
      <vt:lpstr>'فصل دوازدهم'!Print_Area</vt:lpstr>
      <vt:lpstr>'فصل دوم'!Print_Area</vt:lpstr>
      <vt:lpstr>'فصل سوم '!Print_Area</vt:lpstr>
      <vt:lpstr>'فصل شانزدهم'!Print_Area</vt:lpstr>
      <vt:lpstr>'فصل ششم'!Print_Area</vt:lpstr>
      <vt:lpstr>'فصل نوزدهم'!Print_Area</vt:lpstr>
      <vt:lpstr>'فصل هجدهم'!Print_Area</vt:lpstr>
      <vt:lpstr>'فصل هشتم '!Print_Area</vt:lpstr>
      <vt:lpstr>'فصل هفتم '!Print_Area</vt:lpstr>
      <vt:lpstr>'فصل هفدهم'!Print_Area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</dc:creator>
  <cp:lastModifiedBy>Sam</cp:lastModifiedBy>
  <cp:lastPrinted>2016-08-19T08:50:04Z</cp:lastPrinted>
  <dcterms:created xsi:type="dcterms:W3CDTF">2016-08-18T05:28:00Z</dcterms:created>
  <dcterms:modified xsi:type="dcterms:W3CDTF">2016-08-19T08:50:23Z</dcterms:modified>
</cp:coreProperties>
</file>